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R:\RCORP Evaluation\PIMS\Workbook\"/>
    </mc:Choice>
  </mc:AlternateContent>
  <xr:revisionPtr revIDLastSave="0" documentId="13_ncr:1_{F43FC3B3-B98A-45C8-9159-66354B140975}" xr6:coauthVersionLast="45" xr6:coauthVersionMax="45" xr10:uidLastSave="{00000000-0000-0000-0000-000000000000}"/>
  <bookViews>
    <workbookView xWindow="30975" yWindow="1275" windowWidth="20355" windowHeight="12330" tabRatio="846" firstSheet="1" activeTab="1" xr2:uid="{00000000-000D-0000-FFFF-FFFF00000000}"/>
  </bookViews>
  <sheets>
    <sheet name="Data Validation" sheetId="7" state="hidden" r:id="rId1"/>
    <sheet name="Directions" sheetId="13" r:id="rId2"/>
    <sheet name="SUMMARY" sheetId="6" r:id="rId3"/>
    <sheet name="Service Area &amp; Consortium_Feb20" sheetId="4" r:id="rId4"/>
    <sheet name="Demographics_Feb20" sheetId="5" r:id="rId5"/>
    <sheet name="Prevalence_Feb20" sheetId="2" r:id="rId6"/>
    <sheet name="Direct Services_Feb20" sheetId="3" r:id="rId7"/>
    <sheet name="Workforce_Feb20" sheetId="1" r:id="rId8"/>
    <sheet name="Service Area &amp; Consortium_Aug20" sheetId="17" r:id="rId9"/>
    <sheet name="Demographics_Aug20" sheetId="9" r:id="rId10"/>
    <sheet name="Prevalence_Aug20" sheetId="10" r:id="rId11"/>
    <sheet name="Direct Services_Aug20" sheetId="11" r:id="rId12"/>
    <sheet name="Workforce_Aug20" sheetId="18" r:id="rId13"/>
  </sheets>
  <externalReferences>
    <externalReference r:id="rId14"/>
  </externalReferences>
  <definedNames>
    <definedName name="Yes">[1]Dropdowns!$A$1:$A$3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8" l="1"/>
  <c r="E37" i="18"/>
  <c r="F37"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AL37" i="18"/>
  <c r="AM37" i="18"/>
  <c r="AN37" i="18"/>
  <c r="AO37" i="18"/>
  <c r="AP37" i="18"/>
  <c r="AQ37" i="18"/>
  <c r="AR37"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AF21" i="18"/>
  <c r="AG21" i="18"/>
  <c r="AH21" i="18"/>
  <c r="AI21" i="18"/>
  <c r="AJ21" i="18"/>
  <c r="AK21" i="18"/>
  <c r="AL21" i="18"/>
  <c r="AM21" i="18"/>
  <c r="AN21" i="18"/>
  <c r="AO21" i="18"/>
  <c r="AP21" i="18"/>
  <c r="AQ21" i="18"/>
  <c r="AR21" i="18"/>
  <c r="D37" i="18"/>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D37" i="1"/>
  <c r="D136" i="6" l="1"/>
  <c r="F16" i="6"/>
  <c r="D7" i="6"/>
  <c r="D3" i="11"/>
  <c r="D5" i="5"/>
  <c r="D8" i="5" s="1"/>
  <c r="D6" i="5"/>
  <c r="D7" i="5"/>
  <c r="D10" i="5"/>
  <c r="D11" i="5"/>
  <c r="D12" i="5"/>
  <c r="D13" i="5"/>
  <c r="D14" i="5"/>
  <c r="D15" i="5"/>
  <c r="D16" i="5"/>
  <c r="D19" i="5"/>
  <c r="D20" i="5"/>
  <c r="D21" i="5"/>
  <c r="D22" i="5"/>
  <c r="D23" i="5"/>
  <c r="D24" i="5"/>
  <c r="D25" i="5"/>
  <c r="D26" i="5"/>
  <c r="D27" i="5"/>
  <c r="D30" i="5"/>
  <c r="D31" i="5"/>
  <c r="D32" i="5"/>
  <c r="D33" i="5"/>
  <c r="D34" i="5"/>
  <c r="D35" i="5"/>
  <c r="D36" i="5"/>
  <c r="D37" i="5"/>
  <c r="D38" i="5"/>
  <c r="D55" i="18"/>
  <c r="D6" i="6"/>
  <c r="D8" i="6"/>
  <c r="D39" i="5" l="1"/>
  <c r="D28" i="5"/>
  <c r="D17" i="5"/>
  <c r="D94" i="1"/>
  <c r="D34" i="1"/>
  <c r="D32" i="1"/>
  <c r="E271" i="6" l="1"/>
  <c r="E254" i="6"/>
  <c r="E219" i="6"/>
  <c r="E221" i="6"/>
  <c r="E211" i="6"/>
  <c r="E200" i="6"/>
  <c r="E195" i="6"/>
  <c r="D194" i="6"/>
  <c r="D179" i="6"/>
  <c r="D181" i="6"/>
  <c r="D182" i="6"/>
  <c r="E174" i="6"/>
  <c r="E164" i="6"/>
  <c r="D160" i="18"/>
  <c r="E303" i="6" s="1"/>
  <c r="D159" i="18"/>
  <c r="E302" i="6" s="1"/>
  <c r="D158" i="18"/>
  <c r="E301" i="6" s="1"/>
  <c r="D157" i="18"/>
  <c r="E300" i="6" s="1"/>
  <c r="D156" i="18"/>
  <c r="E299" i="6" s="1"/>
  <c r="D155" i="18"/>
  <c r="E298" i="6" s="1"/>
  <c r="D154" i="18"/>
  <c r="E297" i="6" s="1"/>
  <c r="D153" i="18"/>
  <c r="E296" i="6" s="1"/>
  <c r="D152" i="18"/>
  <c r="E295" i="6" s="1"/>
  <c r="D151" i="18"/>
  <c r="E294" i="6" s="1"/>
  <c r="D150" i="18"/>
  <c r="E293" i="6" s="1"/>
  <c r="D149" i="18"/>
  <c r="E292" i="6" s="1"/>
  <c r="D147" i="18"/>
  <c r="E290" i="6" s="1"/>
  <c r="D146" i="18"/>
  <c r="E289" i="6" s="1"/>
  <c r="D145" i="18"/>
  <c r="E288" i="6" s="1"/>
  <c r="D144" i="18"/>
  <c r="E287" i="6" s="1"/>
  <c r="D143" i="18"/>
  <c r="E286" i="6" s="1"/>
  <c r="D142" i="18"/>
  <c r="E285" i="6" s="1"/>
  <c r="D141" i="18"/>
  <c r="E284" i="6" s="1"/>
  <c r="D140" i="18"/>
  <c r="E283" i="6" s="1"/>
  <c r="D139" i="18"/>
  <c r="E282" i="6" s="1"/>
  <c r="D138" i="18"/>
  <c r="E281" i="6" s="1"/>
  <c r="D137" i="18"/>
  <c r="E280" i="6" s="1"/>
  <c r="D136" i="18"/>
  <c r="E279" i="6" s="1"/>
  <c r="D134" i="18"/>
  <c r="E277" i="6" s="1"/>
  <c r="D133" i="18"/>
  <c r="E276" i="6" s="1"/>
  <c r="D132" i="18"/>
  <c r="E275" i="6" s="1"/>
  <c r="D131" i="18"/>
  <c r="E274" i="6" s="1"/>
  <c r="D130" i="18"/>
  <c r="E273" i="6" s="1"/>
  <c r="D129" i="18"/>
  <c r="E272" i="6" s="1"/>
  <c r="D128" i="18"/>
  <c r="D127" i="18"/>
  <c r="E270" i="6" s="1"/>
  <c r="D126" i="18"/>
  <c r="E269" i="6" s="1"/>
  <c r="D125" i="18"/>
  <c r="E268" i="6" s="1"/>
  <c r="D124" i="18"/>
  <c r="E267" i="6" s="1"/>
  <c r="D123" i="18"/>
  <c r="E266" i="6" s="1"/>
  <c r="D120" i="18"/>
  <c r="E263" i="6" s="1"/>
  <c r="D119" i="18"/>
  <c r="E262" i="6" s="1"/>
  <c r="D118" i="18"/>
  <c r="E261" i="6" s="1"/>
  <c r="D117" i="18"/>
  <c r="E260" i="6" s="1"/>
  <c r="D116" i="18"/>
  <c r="E259" i="6" s="1"/>
  <c r="D115" i="18"/>
  <c r="E258" i="6" s="1"/>
  <c r="D114" i="18"/>
  <c r="E257" i="6" s="1"/>
  <c r="D113" i="18"/>
  <c r="E256" i="6" s="1"/>
  <c r="D112" i="18"/>
  <c r="E255" i="6" s="1"/>
  <c r="D111" i="18"/>
  <c r="D110" i="18"/>
  <c r="E253" i="6" s="1"/>
  <c r="D109" i="18"/>
  <c r="E252" i="6" s="1"/>
  <c r="D108" i="18"/>
  <c r="E251" i="6" s="1"/>
  <c r="D107" i="18"/>
  <c r="E250" i="6" s="1"/>
  <c r="D106" i="18"/>
  <c r="E249" i="6" s="1"/>
  <c r="D105" i="18"/>
  <c r="E248" i="6" s="1"/>
  <c r="D104" i="18"/>
  <c r="E247" i="6" s="1"/>
  <c r="D103" i="18"/>
  <c r="E246" i="6" s="1"/>
  <c r="D102" i="18"/>
  <c r="E245" i="6" s="1"/>
  <c r="D101" i="18"/>
  <c r="E244" i="6" s="1"/>
  <c r="D100" i="18"/>
  <c r="E243" i="6" s="1"/>
  <c r="D99" i="18"/>
  <c r="E242" i="6" s="1"/>
  <c r="D98" i="18"/>
  <c r="E241" i="6" s="1"/>
  <c r="D96" i="18"/>
  <c r="E239" i="6" s="1"/>
  <c r="D95" i="18"/>
  <c r="E238" i="6" s="1"/>
  <c r="D94" i="18"/>
  <c r="E237" i="6" s="1"/>
  <c r="D93" i="18"/>
  <c r="E236" i="6" s="1"/>
  <c r="D92" i="18"/>
  <c r="E235" i="6" s="1"/>
  <c r="D91" i="18"/>
  <c r="E234" i="6" s="1"/>
  <c r="D90" i="18"/>
  <c r="E233" i="6" s="1"/>
  <c r="D89" i="18"/>
  <c r="E232" i="6" s="1"/>
  <c r="D88" i="18"/>
  <c r="E231" i="6" s="1"/>
  <c r="D87" i="18"/>
  <c r="E230" i="6" s="1"/>
  <c r="D86" i="18"/>
  <c r="E229" i="6" s="1"/>
  <c r="D85" i="18"/>
  <c r="E228" i="6" s="1"/>
  <c r="D84" i="18"/>
  <c r="E227" i="6" s="1"/>
  <c r="D83" i="18"/>
  <c r="E226" i="6" s="1"/>
  <c r="D82" i="18"/>
  <c r="E225" i="6" s="1"/>
  <c r="D81" i="18"/>
  <c r="E224" i="6" s="1"/>
  <c r="D80" i="18"/>
  <c r="E223" i="6" s="1"/>
  <c r="D79" i="18"/>
  <c r="E222" i="6" s="1"/>
  <c r="D78" i="18"/>
  <c r="D77" i="18"/>
  <c r="E220" i="6" s="1"/>
  <c r="D76" i="18"/>
  <c r="D75" i="18"/>
  <c r="E218" i="6" s="1"/>
  <c r="D74" i="18"/>
  <c r="E217" i="6" s="1"/>
  <c r="AR71" i="18"/>
  <c r="AQ71" i="18"/>
  <c r="AP71" i="18"/>
  <c r="AO71" i="18"/>
  <c r="AN71" i="18"/>
  <c r="AM71" i="18"/>
  <c r="AL71" i="18"/>
  <c r="AK71" i="18"/>
  <c r="AJ71" i="18"/>
  <c r="AI71" i="18"/>
  <c r="AH71" i="18"/>
  <c r="AG71" i="18"/>
  <c r="AF71" i="18"/>
  <c r="AE71" i="18"/>
  <c r="AD71" i="18"/>
  <c r="AC71" i="18"/>
  <c r="AB71" i="18"/>
  <c r="AA71" i="18"/>
  <c r="Z71" i="18"/>
  <c r="Y71" i="18"/>
  <c r="X71" i="18"/>
  <c r="W71" i="18"/>
  <c r="V71" i="18"/>
  <c r="U71" i="18"/>
  <c r="T71" i="18"/>
  <c r="S71" i="18"/>
  <c r="R71" i="18"/>
  <c r="Q71" i="18"/>
  <c r="P71" i="18"/>
  <c r="O71" i="18"/>
  <c r="N71" i="18"/>
  <c r="M71" i="18"/>
  <c r="L71" i="18"/>
  <c r="K71" i="18"/>
  <c r="J71" i="18"/>
  <c r="I71" i="18"/>
  <c r="H71" i="18"/>
  <c r="G71" i="18"/>
  <c r="F71" i="18"/>
  <c r="E71" i="18"/>
  <c r="D70" i="18"/>
  <c r="E214" i="6" s="1"/>
  <c r="D69" i="18"/>
  <c r="E213" i="6" s="1"/>
  <c r="D68" i="18"/>
  <c r="E212" i="6" s="1"/>
  <c r="D67" i="18"/>
  <c r="D66" i="18"/>
  <c r="E210" i="6" s="1"/>
  <c r="D65" i="18"/>
  <c r="E209" i="6" s="1"/>
  <c r="D64" i="18"/>
  <c r="AR62" i="18"/>
  <c r="AQ62" i="18"/>
  <c r="AP62" i="18"/>
  <c r="AO62" i="18"/>
  <c r="AN62" i="18"/>
  <c r="AM62" i="18"/>
  <c r="AL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I62" i="18"/>
  <c r="H62" i="18"/>
  <c r="G62" i="18"/>
  <c r="F62" i="18"/>
  <c r="E62" i="18"/>
  <c r="D61" i="18"/>
  <c r="E206" i="6" s="1"/>
  <c r="D60" i="18"/>
  <c r="E205" i="6" s="1"/>
  <c r="D59" i="18"/>
  <c r="E204" i="6" s="1"/>
  <c r="D58" i="18"/>
  <c r="E203" i="6" s="1"/>
  <c r="D57" i="18"/>
  <c r="E202" i="6" s="1"/>
  <c r="D56" i="18"/>
  <c r="E201" i="6" s="1"/>
  <c r="AR52" i="18"/>
  <c r="AQ52" i="18"/>
  <c r="AP52" i="18"/>
  <c r="AO52" i="18"/>
  <c r="AN52" i="18"/>
  <c r="AM52" i="18"/>
  <c r="AL52" i="18"/>
  <c r="AK52" i="18"/>
  <c r="AJ52" i="18"/>
  <c r="AI52" i="18"/>
  <c r="AH52" i="18"/>
  <c r="AG52" i="18"/>
  <c r="AF52" i="18"/>
  <c r="AE52" i="18"/>
  <c r="AD52" i="18"/>
  <c r="AC52" i="18"/>
  <c r="AB52" i="18"/>
  <c r="AA52" i="18"/>
  <c r="Z52" i="18"/>
  <c r="Y52" i="18"/>
  <c r="X52" i="18"/>
  <c r="W52" i="18"/>
  <c r="V52" i="18"/>
  <c r="U52" i="18"/>
  <c r="T52" i="18"/>
  <c r="S52" i="18"/>
  <c r="R52" i="18"/>
  <c r="Q52" i="18"/>
  <c r="P52" i="18"/>
  <c r="O52" i="18"/>
  <c r="N52" i="18"/>
  <c r="M52" i="18"/>
  <c r="L52" i="18"/>
  <c r="K52" i="18"/>
  <c r="J52" i="18"/>
  <c r="I52" i="18"/>
  <c r="H52" i="18"/>
  <c r="G52" i="18"/>
  <c r="F52" i="18"/>
  <c r="E52" i="18"/>
  <c r="D51" i="18"/>
  <c r="E197" i="6" s="1"/>
  <c r="D50" i="18"/>
  <c r="E196" i="6" s="1"/>
  <c r="D49" i="18"/>
  <c r="D48" i="18"/>
  <c r="E194" i="6" s="1"/>
  <c r="D47" i="18"/>
  <c r="E193" i="6" s="1"/>
  <c r="D46" i="18"/>
  <c r="E192" i="6" s="1"/>
  <c r="D45" i="18"/>
  <c r="E191" i="6" s="1"/>
  <c r="D44" i="18"/>
  <c r="E190" i="6" s="1"/>
  <c r="D43" i="18"/>
  <c r="E189" i="6" s="1"/>
  <c r="D42" i="18"/>
  <c r="E188" i="6" s="1"/>
  <c r="D41" i="18"/>
  <c r="E187" i="6" s="1"/>
  <c r="D40" i="18"/>
  <c r="E186" i="6" s="1"/>
  <c r="D39" i="18"/>
  <c r="D36" i="18"/>
  <c r="E183" i="6" s="1"/>
  <c r="D35" i="18"/>
  <c r="E182" i="6" s="1"/>
  <c r="D34" i="18"/>
  <c r="E181" i="6" s="1"/>
  <c r="D33" i="18"/>
  <c r="E180" i="6" s="1"/>
  <c r="D32" i="18"/>
  <c r="E179" i="6" s="1"/>
  <c r="D31" i="18"/>
  <c r="E178" i="6" s="1"/>
  <c r="D30" i="18"/>
  <c r="E177" i="6" s="1"/>
  <c r="D29" i="18"/>
  <c r="E176" i="6" s="1"/>
  <c r="D28" i="18"/>
  <c r="E175" i="6" s="1"/>
  <c r="D27" i="18"/>
  <c r="D26" i="18"/>
  <c r="E173" i="6" s="1"/>
  <c r="D25" i="18"/>
  <c r="E172" i="6" s="1"/>
  <c r="D24" i="18"/>
  <c r="D20" i="18"/>
  <c r="E168" i="6" s="1"/>
  <c r="D19" i="18"/>
  <c r="E167" i="6" s="1"/>
  <c r="D18" i="18"/>
  <c r="E166" i="6" s="1"/>
  <c r="D17" i="18"/>
  <c r="E165" i="6" s="1"/>
  <c r="D16" i="18"/>
  <c r="D15" i="18"/>
  <c r="E163" i="6" s="1"/>
  <c r="D14" i="18"/>
  <c r="E162" i="6" s="1"/>
  <c r="AR12" i="18"/>
  <c r="AQ12" i="18"/>
  <c r="AP12" i="18"/>
  <c r="AO12" i="18"/>
  <c r="AN12" i="18"/>
  <c r="AM12" i="18"/>
  <c r="AL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1" i="18"/>
  <c r="E160" i="6" s="1"/>
  <c r="D10" i="18"/>
  <c r="E159" i="6" s="1"/>
  <c r="D9" i="18"/>
  <c r="E158" i="6" s="1"/>
  <c r="D8" i="18"/>
  <c r="E157" i="6" s="1"/>
  <c r="D7" i="18"/>
  <c r="E156" i="6" s="1"/>
  <c r="D6" i="18"/>
  <c r="E155" i="6" s="1"/>
  <c r="D5" i="18"/>
  <c r="E154" i="6" s="1"/>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76" i="6"/>
  <c r="D261" i="6"/>
  <c r="D235" i="6"/>
  <c r="D237" i="6"/>
  <c r="D128" i="1"/>
  <c r="D271" i="6" s="1"/>
  <c r="F271" i="6" s="1"/>
  <c r="D160" i="1"/>
  <c r="D303" i="6" s="1"/>
  <c r="D159" i="1"/>
  <c r="D302" i="6" s="1"/>
  <c r="D158" i="1"/>
  <c r="D301" i="6" s="1"/>
  <c r="D157" i="1"/>
  <c r="D300" i="6" s="1"/>
  <c r="D156" i="1"/>
  <c r="D299" i="6" s="1"/>
  <c r="D155" i="1"/>
  <c r="D298" i="6" s="1"/>
  <c r="D154" i="1"/>
  <c r="D297" i="6" s="1"/>
  <c r="D153" i="1"/>
  <c r="D296" i="6" s="1"/>
  <c r="F296" i="6" s="1"/>
  <c r="D147" i="1"/>
  <c r="D290" i="6" s="1"/>
  <c r="D146" i="1"/>
  <c r="D289" i="6" s="1"/>
  <c r="F289" i="6" s="1"/>
  <c r="D145" i="1"/>
  <c r="D288" i="6" s="1"/>
  <c r="D144" i="1"/>
  <c r="D287" i="6" s="1"/>
  <c r="F287" i="6" s="1"/>
  <c r="D143" i="1"/>
  <c r="D286" i="6" s="1"/>
  <c r="D142" i="1"/>
  <c r="D285" i="6" s="1"/>
  <c r="F285" i="6" s="1"/>
  <c r="D141" i="1"/>
  <c r="D284" i="6" s="1"/>
  <c r="D140" i="1"/>
  <c r="D283" i="6" s="1"/>
  <c r="F283" i="6" s="1"/>
  <c r="D133" i="1"/>
  <c r="D134" i="1"/>
  <c r="D277" i="6" s="1"/>
  <c r="D132" i="1"/>
  <c r="D275" i="6" s="1"/>
  <c r="D131" i="1"/>
  <c r="D274" i="6" s="1"/>
  <c r="D130" i="1"/>
  <c r="D273" i="6" s="1"/>
  <c r="F273" i="6" s="1"/>
  <c r="D129" i="1"/>
  <c r="D272" i="6" s="1"/>
  <c r="F272" i="6" s="1"/>
  <c r="D127" i="1"/>
  <c r="D270" i="6" s="1"/>
  <c r="F270" i="6" s="1"/>
  <c r="D36" i="1"/>
  <c r="D183" i="6" s="1"/>
  <c r="D35" i="1"/>
  <c r="D33" i="1"/>
  <c r="D180" i="6" s="1"/>
  <c r="D31" i="1"/>
  <c r="D178" i="6" s="1"/>
  <c r="D51" i="1"/>
  <c r="D197" i="6" s="1"/>
  <c r="D50" i="1"/>
  <c r="D196" i="6" s="1"/>
  <c r="D49" i="1"/>
  <c r="D195" i="6" s="1"/>
  <c r="D48" i="1"/>
  <c r="D47" i="1"/>
  <c r="D193" i="6" s="1"/>
  <c r="F193" i="6" s="1"/>
  <c r="D46" i="1"/>
  <c r="D192" i="6" s="1"/>
  <c r="D96" i="1"/>
  <c r="D239" i="6" s="1"/>
  <c r="F239" i="6" s="1"/>
  <c r="D95" i="1"/>
  <c r="D238" i="6" s="1"/>
  <c r="F238" i="6" s="1"/>
  <c r="D93" i="1"/>
  <c r="D236" i="6" s="1"/>
  <c r="F236" i="6" s="1"/>
  <c r="D92" i="1"/>
  <c r="D91" i="1"/>
  <c r="D234" i="6" s="1"/>
  <c r="D120" i="1"/>
  <c r="D263" i="6" s="1"/>
  <c r="F263" i="6" s="1"/>
  <c r="D119" i="1"/>
  <c r="D262" i="6" s="1"/>
  <c r="D118" i="1"/>
  <c r="D117" i="1"/>
  <c r="D260" i="6" s="1"/>
  <c r="D116" i="1"/>
  <c r="D259" i="6" s="1"/>
  <c r="F259" i="6" s="1"/>
  <c r="D115" i="1"/>
  <c r="D258" i="6" s="1"/>
  <c r="D37" i="11"/>
  <c r="E146" i="6" s="1"/>
  <c r="D36" i="11"/>
  <c r="E145" i="6" s="1"/>
  <c r="D35" i="11"/>
  <c r="E144" i="6" s="1"/>
  <c r="D34" i="11"/>
  <c r="E143" i="6" s="1"/>
  <c r="D33" i="11"/>
  <c r="E142" i="6" s="1"/>
  <c r="D32" i="11"/>
  <c r="D37" i="3"/>
  <c r="D146" i="6" s="1"/>
  <c r="D35" i="3"/>
  <c r="D144" i="6" s="1"/>
  <c r="D33" i="3"/>
  <c r="D142" i="6" s="1"/>
  <c r="D17" i="3"/>
  <c r="D126" i="6" s="1"/>
  <c r="D21" i="11"/>
  <c r="E130" i="6" s="1"/>
  <c r="D20" i="11"/>
  <c r="E129" i="6" s="1"/>
  <c r="D19" i="11"/>
  <c r="E128" i="6" s="1"/>
  <c r="D18" i="11"/>
  <c r="E127" i="6" s="1"/>
  <c r="D17" i="11"/>
  <c r="E126" i="6" s="1"/>
  <c r="D16" i="11"/>
  <c r="E125" i="6" s="1"/>
  <c r="D15" i="11"/>
  <c r="E124" i="6" s="1"/>
  <c r="D129" i="6"/>
  <c r="D21" i="3"/>
  <c r="D130" i="6" s="1"/>
  <c r="D19" i="3"/>
  <c r="D128" i="6" s="1"/>
  <c r="D18" i="3"/>
  <c r="D127" i="6" s="1"/>
  <c r="D20" i="3"/>
  <c r="D16" i="3"/>
  <c r="D125" i="6" s="1"/>
  <c r="D15" i="3"/>
  <c r="D124" i="6" s="1"/>
  <c r="F297" i="6" l="1"/>
  <c r="F298" i="6"/>
  <c r="F299" i="6"/>
  <c r="F300" i="6"/>
  <c r="F290" i="6"/>
  <c r="F274" i="6"/>
  <c r="F276" i="6"/>
  <c r="F275" i="6"/>
  <c r="F277" i="6"/>
  <c r="F260" i="6"/>
  <c r="F262" i="6"/>
  <c r="F261" i="6"/>
  <c r="F258" i="6"/>
  <c r="F235" i="6"/>
  <c r="F197" i="6"/>
  <c r="F192" i="6"/>
  <c r="F195" i="6"/>
  <c r="F196" i="6"/>
  <c r="F178" i="6"/>
  <c r="F179" i="6"/>
  <c r="F180" i="6"/>
  <c r="F183" i="6"/>
  <c r="F182" i="6"/>
  <c r="F286" i="6"/>
  <c r="F288" i="6"/>
  <c r="F194" i="6"/>
  <c r="F284" i="6"/>
  <c r="D71" i="18"/>
  <c r="D62" i="18"/>
  <c r="F237" i="6"/>
  <c r="E208" i="6"/>
  <c r="D21" i="18"/>
  <c r="F181" i="6"/>
  <c r="E185" i="6"/>
  <c r="D12" i="18"/>
  <c r="E171" i="6"/>
  <c r="F302" i="6"/>
  <c r="F303" i="6"/>
  <c r="F301" i="6"/>
  <c r="F144" i="6"/>
  <c r="F146" i="6"/>
  <c r="F142" i="6"/>
  <c r="F125" i="6"/>
  <c r="F124" i="6"/>
  <c r="F128" i="6"/>
  <c r="F130" i="6"/>
  <c r="F126" i="6"/>
  <c r="F127" i="6"/>
  <c r="F129" i="6"/>
  <c r="D98" i="1"/>
  <c r="F12" i="1" l="1"/>
  <c r="D13" i="3" l="1"/>
  <c r="D12" i="3"/>
  <c r="D11" i="3"/>
  <c r="F3" i="17"/>
  <c r="G3" i="17"/>
  <c r="H3" i="17"/>
  <c r="I3" i="17"/>
  <c r="J3" i="17"/>
  <c r="K3" i="17"/>
  <c r="L3" i="17"/>
  <c r="M3" i="17"/>
  <c r="N3" i="17"/>
  <c r="O3" i="17"/>
  <c r="P3" i="17"/>
  <c r="Q3" i="17"/>
  <c r="R3" i="17"/>
  <c r="S3" i="17"/>
  <c r="T3" i="17"/>
  <c r="U3" i="17"/>
  <c r="V3" i="17"/>
  <c r="W3" i="17"/>
  <c r="X3" i="17"/>
  <c r="Y3" i="17"/>
  <c r="Z3" i="17"/>
  <c r="AA3" i="17"/>
  <c r="AB3" i="17"/>
  <c r="AC3" i="17"/>
  <c r="AD3" i="17"/>
  <c r="AE3" i="17"/>
  <c r="AF3" i="17"/>
  <c r="AG3" i="17"/>
  <c r="AH3" i="17"/>
  <c r="AI3" i="17"/>
  <c r="AJ3" i="17"/>
  <c r="AK3" i="17"/>
  <c r="AL3" i="17"/>
  <c r="AM3" i="17"/>
  <c r="AN3" i="17"/>
  <c r="AO3" i="17"/>
  <c r="AP3" i="17"/>
  <c r="AQ3" i="17"/>
  <c r="AR3" i="17"/>
  <c r="E3" i="17"/>
  <c r="E39" i="9" l="1"/>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AQ39" i="9"/>
  <c r="AR39" i="9"/>
  <c r="E41" i="6"/>
  <c r="D41" i="6"/>
  <c r="E20" i="6"/>
  <c r="D20" i="6"/>
  <c r="E65" i="6"/>
  <c r="E66" i="6"/>
  <c r="E67" i="6"/>
  <c r="E68" i="6"/>
  <c r="E69" i="6"/>
  <c r="D65" i="6"/>
  <c r="D66" i="6"/>
  <c r="D67" i="6"/>
  <c r="D68" i="6"/>
  <c r="D69" i="6"/>
  <c r="E71" i="1"/>
  <c r="F71" i="1"/>
  <c r="G71" i="1"/>
  <c r="H71" i="1"/>
  <c r="I71" i="1"/>
  <c r="J71" i="1"/>
  <c r="K71" i="1"/>
  <c r="L71" i="1"/>
  <c r="M7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E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F2" i="11"/>
  <c r="G2" i="11"/>
  <c r="H2" i="11"/>
  <c r="I2" i="11"/>
  <c r="J2" i="11"/>
  <c r="K2" i="11"/>
  <c r="L2" i="11"/>
  <c r="M2" i="11"/>
  <c r="N2" i="11"/>
  <c r="O2" i="11"/>
  <c r="P2" i="11"/>
  <c r="Q2" i="11"/>
  <c r="R2" i="11"/>
  <c r="S2" i="11"/>
  <c r="T2" i="11"/>
  <c r="U2" i="11"/>
  <c r="V2" i="11"/>
  <c r="W2" i="11"/>
  <c r="X2" i="11"/>
  <c r="Y2" i="11"/>
  <c r="Z2" i="11"/>
  <c r="AA2" i="11"/>
  <c r="AB2" i="11"/>
  <c r="AC2" i="11"/>
  <c r="AD2" i="11"/>
  <c r="AE2" i="11"/>
  <c r="AF2" i="11"/>
  <c r="AG2" i="11"/>
  <c r="AH2" i="11"/>
  <c r="AI2" i="11"/>
  <c r="AJ2" i="11"/>
  <c r="AK2" i="11"/>
  <c r="AL2" i="11"/>
  <c r="AM2" i="11"/>
  <c r="AN2" i="11"/>
  <c r="AO2" i="11"/>
  <c r="AP2" i="11"/>
  <c r="AQ2" i="11"/>
  <c r="AR2" i="11"/>
  <c r="E2" i="11"/>
  <c r="E2" i="9"/>
  <c r="F2" i="1"/>
  <c r="G2" i="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E2" i="1"/>
  <c r="E2" i="5"/>
  <c r="F2" i="3"/>
  <c r="G2" i="3"/>
  <c r="H2" i="3"/>
  <c r="I2" i="3"/>
  <c r="J2" i="3"/>
  <c r="K2" i="3"/>
  <c r="L2" i="3"/>
  <c r="M2" i="3"/>
  <c r="N2" i="3"/>
  <c r="O2" i="3"/>
  <c r="P2" i="3"/>
  <c r="Q2" i="3"/>
  <c r="R2" i="3"/>
  <c r="S2" i="3"/>
  <c r="T2" i="3"/>
  <c r="U2" i="3"/>
  <c r="V2" i="3"/>
  <c r="W2" i="3"/>
  <c r="X2" i="3"/>
  <c r="Y2" i="3"/>
  <c r="Z2" i="3"/>
  <c r="AA2" i="3"/>
  <c r="AB2" i="3"/>
  <c r="AC2" i="3"/>
  <c r="AD2" i="3"/>
  <c r="AE2" i="3"/>
  <c r="AF2" i="3"/>
  <c r="AG2" i="3"/>
  <c r="AH2" i="3"/>
  <c r="AI2" i="3"/>
  <c r="AJ2" i="3"/>
  <c r="AK2" i="3"/>
  <c r="AL2" i="3"/>
  <c r="AM2" i="3"/>
  <c r="AN2" i="3"/>
  <c r="AO2" i="3"/>
  <c r="AP2" i="3"/>
  <c r="AQ2" i="3"/>
  <c r="AR2" i="3"/>
  <c r="E2" i="3"/>
  <c r="D42" i="6"/>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R17"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D41" i="11"/>
  <c r="E150" i="6" s="1"/>
  <c r="D40" i="11"/>
  <c r="E149" i="6" s="1"/>
  <c r="D39" i="11"/>
  <c r="E148" i="6" s="1"/>
  <c r="E17" i="9"/>
  <c r="E141" i="6"/>
  <c r="D31" i="11"/>
  <c r="E140" i="6" s="1"/>
  <c r="D30" i="11"/>
  <c r="E139" i="6" s="1"/>
  <c r="D29" i="11"/>
  <c r="E138" i="6" s="1"/>
  <c r="D28" i="11"/>
  <c r="E137" i="6" s="1"/>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D27" i="11"/>
  <c r="E136" i="6" s="1"/>
  <c r="D25" i="11"/>
  <c r="E134" i="6" s="1"/>
  <c r="D24" i="11"/>
  <c r="E133" i="6" s="1"/>
  <c r="D23" i="11"/>
  <c r="E132" i="6" s="1"/>
  <c r="D22" i="11"/>
  <c r="E131" i="6" s="1"/>
  <c r="E8" i="9"/>
  <c r="D14" i="11"/>
  <c r="E123" i="6" s="1"/>
  <c r="D13" i="11"/>
  <c r="E122" i="6" s="1"/>
  <c r="D12" i="11"/>
  <c r="E121" i="6" s="1"/>
  <c r="D11" i="11"/>
  <c r="E120" i="6" s="1"/>
  <c r="D9" i="11"/>
  <c r="D8" i="11"/>
  <c r="D7" i="11"/>
  <c r="D6" i="11"/>
  <c r="D5" i="11"/>
  <c r="F2" i="9"/>
  <c r="G2" i="9"/>
  <c r="H2" i="9"/>
  <c r="I2" i="9"/>
  <c r="J2" i="9"/>
  <c r="K2" i="9"/>
  <c r="L2" i="9"/>
  <c r="M2" i="9"/>
  <c r="N2" i="9"/>
  <c r="O2" i="9"/>
  <c r="P2" i="9"/>
  <c r="Q2" i="9"/>
  <c r="R2" i="9"/>
  <c r="S2" i="9"/>
  <c r="T2" i="9"/>
  <c r="U2" i="9"/>
  <c r="V2" i="9"/>
  <c r="W2" i="9"/>
  <c r="X2" i="9"/>
  <c r="Y2" i="9"/>
  <c r="Z2" i="9"/>
  <c r="AA2" i="9"/>
  <c r="AB2" i="9"/>
  <c r="AC2" i="9"/>
  <c r="AD2" i="9"/>
  <c r="AE2" i="9"/>
  <c r="AF2" i="9"/>
  <c r="AG2" i="9"/>
  <c r="AH2" i="9"/>
  <c r="AI2" i="9"/>
  <c r="AJ2" i="9"/>
  <c r="AK2" i="9"/>
  <c r="AL2" i="9"/>
  <c r="AM2" i="9"/>
  <c r="AN2" i="9"/>
  <c r="AO2" i="9"/>
  <c r="AP2" i="9"/>
  <c r="AQ2" i="9"/>
  <c r="AR2" i="9"/>
  <c r="F2"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D38" i="9"/>
  <c r="D37" i="9"/>
  <c r="D36" i="9"/>
  <c r="D35" i="9"/>
  <c r="D34" i="9"/>
  <c r="D33" i="9"/>
  <c r="D32" i="9"/>
  <c r="D31" i="9"/>
  <c r="D30" i="9"/>
  <c r="D27" i="9"/>
  <c r="D26" i="9"/>
  <c r="D25" i="9"/>
  <c r="D24" i="9"/>
  <c r="D23" i="9"/>
  <c r="D22" i="9"/>
  <c r="D21" i="9"/>
  <c r="D20" i="9"/>
  <c r="D19" i="9"/>
  <c r="D16" i="9"/>
  <c r="D15" i="9"/>
  <c r="D14" i="9"/>
  <c r="D13" i="9"/>
  <c r="D12" i="9"/>
  <c r="D11" i="9"/>
  <c r="D10" i="9"/>
  <c r="D7" i="9"/>
  <c r="D6" i="9"/>
  <c r="D5" i="9"/>
  <c r="E42" i="6"/>
  <c r="E40" i="6"/>
  <c r="E39" i="6"/>
  <c r="E38" i="6"/>
  <c r="E37" i="6"/>
  <c r="E36" i="6"/>
  <c r="E35" i="6"/>
  <c r="E34" i="6"/>
  <c r="E33" i="6"/>
  <c r="E32" i="6"/>
  <c r="E31" i="6"/>
  <c r="E30" i="6"/>
  <c r="E29" i="6"/>
  <c r="E28" i="6"/>
  <c r="E27" i="6"/>
  <c r="E26" i="6"/>
  <c r="E25" i="6"/>
  <c r="E24" i="6"/>
  <c r="E23" i="6"/>
  <c r="E21" i="6"/>
  <c r="E6" i="6"/>
  <c r="E19" i="6"/>
  <c r="E18" i="6"/>
  <c r="E17" i="6"/>
  <c r="E16" i="6"/>
  <c r="E15" i="6"/>
  <c r="E14" i="6"/>
  <c r="E13" i="6"/>
  <c r="E12" i="6"/>
  <c r="E11" i="6"/>
  <c r="E10" i="6"/>
  <c r="E9" i="6"/>
  <c r="E8" i="6"/>
  <c r="E7" i="6"/>
  <c r="E44" i="6"/>
  <c r="E45" i="6"/>
  <c r="E46" i="6"/>
  <c r="E48" i="6"/>
  <c r="E49" i="6"/>
  <c r="E50" i="6"/>
  <c r="E51" i="6"/>
  <c r="E52" i="6"/>
  <c r="E53" i="6"/>
  <c r="E54" i="6"/>
  <c r="E55" i="6"/>
  <c r="E56" i="6"/>
  <c r="E57" i="6"/>
  <c r="E58" i="6"/>
  <c r="E59" i="6"/>
  <c r="E60" i="6"/>
  <c r="E61" i="6"/>
  <c r="E62" i="6"/>
  <c r="E63" i="6"/>
  <c r="E64" i="6"/>
  <c r="E43" i="6"/>
  <c r="D44" i="6"/>
  <c r="D45" i="6"/>
  <c r="D46" i="6"/>
  <c r="D48" i="6"/>
  <c r="D49" i="6"/>
  <c r="D50" i="6"/>
  <c r="D51" i="6"/>
  <c r="D52" i="6"/>
  <c r="D53" i="6"/>
  <c r="D54" i="6"/>
  <c r="D55" i="6"/>
  <c r="D56" i="6"/>
  <c r="D57" i="6"/>
  <c r="D58" i="6"/>
  <c r="D59" i="6"/>
  <c r="D60" i="6"/>
  <c r="D61" i="6"/>
  <c r="D62" i="6"/>
  <c r="D63" i="6"/>
  <c r="D64" i="6"/>
  <c r="D43" i="6"/>
  <c r="D21" i="6"/>
  <c r="D41" i="3"/>
  <c r="D40" i="3"/>
  <c r="D39" i="3"/>
  <c r="D36" i="3"/>
  <c r="D145" i="6" s="1"/>
  <c r="D34" i="3"/>
  <c r="D143" i="6" s="1"/>
  <c r="D32" i="3"/>
  <c r="D31" i="3"/>
  <c r="D30" i="3"/>
  <c r="D29" i="3"/>
  <c r="D28" i="3"/>
  <c r="D27" i="3"/>
  <c r="D25" i="3"/>
  <c r="D24" i="3"/>
  <c r="D23" i="3"/>
  <c r="D22" i="3"/>
  <c r="D14" i="3"/>
  <c r="D9" i="3"/>
  <c r="D8" i="3"/>
  <c r="D7" i="3"/>
  <c r="D6" i="3"/>
  <c r="D5" i="3"/>
  <c r="D3" i="3"/>
  <c r="D20" i="1"/>
  <c r="D152" i="1"/>
  <c r="D295" i="6" s="1"/>
  <c r="D151" i="1"/>
  <c r="D294" i="6" s="1"/>
  <c r="D150" i="1"/>
  <c r="D293" i="6" s="1"/>
  <c r="D149" i="1"/>
  <c r="D139" i="1"/>
  <c r="D138" i="1"/>
  <c r="D137" i="1"/>
  <c r="D136" i="1"/>
  <c r="D40" i="6"/>
  <c r="D39" i="6"/>
  <c r="D126" i="1"/>
  <c r="D38" i="6"/>
  <c r="D125" i="1"/>
  <c r="D124" i="1"/>
  <c r="D123" i="1"/>
  <c r="D37" i="6"/>
  <c r="D36" i="6"/>
  <c r="D35" i="6"/>
  <c r="D34" i="6"/>
  <c r="D114" i="1"/>
  <c r="D113" i="1"/>
  <c r="D33" i="6"/>
  <c r="D112" i="1"/>
  <c r="D32" i="6"/>
  <c r="D111" i="1"/>
  <c r="D110" i="1"/>
  <c r="D31" i="6"/>
  <c r="D109" i="1"/>
  <c r="D108" i="1"/>
  <c r="D107" i="1"/>
  <c r="D30" i="6"/>
  <c r="D106" i="1"/>
  <c r="D105" i="1"/>
  <c r="D104" i="1"/>
  <c r="D103" i="1"/>
  <c r="D29" i="6"/>
  <c r="D102" i="1"/>
  <c r="D101" i="1"/>
  <c r="D100" i="1"/>
  <c r="D99" i="1"/>
  <c r="D28" i="6"/>
  <c r="D27" i="6"/>
  <c r="D90" i="1"/>
  <c r="D26" i="6"/>
  <c r="D89" i="1"/>
  <c r="D88" i="1"/>
  <c r="D25" i="6"/>
  <c r="D87" i="1"/>
  <c r="D86" i="1"/>
  <c r="D85" i="1"/>
  <c r="D84" i="1"/>
  <c r="D24" i="6"/>
  <c r="D83" i="1"/>
  <c r="D82" i="1"/>
  <c r="D81" i="1"/>
  <c r="D80" i="1"/>
  <c r="D79" i="1"/>
  <c r="D78" i="1"/>
  <c r="D23" i="6"/>
  <c r="D77" i="1"/>
  <c r="D76" i="1"/>
  <c r="D75" i="1"/>
  <c r="D74" i="1"/>
  <c r="D70" i="1"/>
  <c r="D69" i="1"/>
  <c r="D68" i="1"/>
  <c r="D67" i="1"/>
  <c r="D66" i="1"/>
  <c r="D65" i="1"/>
  <c r="D64" i="1"/>
  <c r="D61" i="1"/>
  <c r="D60" i="1"/>
  <c r="D59" i="1"/>
  <c r="D58" i="1"/>
  <c r="D57" i="1"/>
  <c r="D56" i="1"/>
  <c r="D55" i="1"/>
  <c r="D45" i="1"/>
  <c r="D44" i="1"/>
  <c r="D43" i="1"/>
  <c r="D42" i="1"/>
  <c r="D41" i="1"/>
  <c r="D40" i="1"/>
  <c r="D39" i="1"/>
  <c r="D30" i="1"/>
  <c r="D29" i="1"/>
  <c r="D28" i="1"/>
  <c r="D27" i="1"/>
  <c r="D26" i="1"/>
  <c r="D25" i="1"/>
  <c r="D24" i="1"/>
  <c r="D19" i="1"/>
  <c r="D18" i="1"/>
  <c r="D17" i="1"/>
  <c r="D16" i="1"/>
  <c r="D15" i="1"/>
  <c r="D14" i="1"/>
  <c r="D11" i="1"/>
  <c r="D10" i="1"/>
  <c r="D9" i="1"/>
  <c r="D8" i="1"/>
  <c r="D7" i="1"/>
  <c r="D5" i="1"/>
  <c r="D6" i="1"/>
  <c r="D19" i="6"/>
  <c r="D18" i="6"/>
  <c r="D17" i="6"/>
  <c r="D16" i="6"/>
  <c r="D15" i="6"/>
  <c r="D14" i="6"/>
  <c r="D13" i="6"/>
  <c r="D12" i="6"/>
  <c r="D11" i="6"/>
  <c r="D10" i="6"/>
  <c r="D9" i="6"/>
  <c r="D52" i="1" l="1"/>
  <c r="D21" i="1"/>
  <c r="D12" i="1"/>
  <c r="D62" i="1"/>
  <c r="D71" i="1"/>
  <c r="D8" i="9"/>
  <c r="F234" i="6" l="1"/>
  <c r="D233" i="6"/>
  <c r="F233" i="6" s="1"/>
  <c r="D232" i="6"/>
  <c r="F232" i="6" s="1"/>
  <c r="D231" i="6"/>
  <c r="F231" i="6" s="1"/>
  <c r="D230" i="6"/>
  <c r="F230" i="6" s="1"/>
  <c r="D229" i="6"/>
  <c r="F229" i="6" s="1"/>
  <c r="D228" i="6"/>
  <c r="F228" i="6" s="1"/>
  <c r="D227" i="6"/>
  <c r="F227" i="6" s="1"/>
  <c r="D226" i="6"/>
  <c r="F226" i="6" s="1"/>
  <c r="D225" i="6"/>
  <c r="F225" i="6" s="1"/>
  <c r="D224" i="6"/>
  <c r="F224" i="6" s="1"/>
  <c r="D223" i="6"/>
  <c r="F223" i="6" s="1"/>
  <c r="D222" i="6"/>
  <c r="F222" i="6" s="1"/>
  <c r="D221" i="6"/>
  <c r="F221" i="6" s="1"/>
  <c r="D220" i="6"/>
  <c r="F220" i="6" s="1"/>
  <c r="D219" i="6"/>
  <c r="F219" i="6" s="1"/>
  <c r="D218" i="6"/>
  <c r="F218" i="6" s="1"/>
  <c r="D217" i="6"/>
  <c r="F217" i="6" s="1"/>
  <c r="E102" i="6" l="1"/>
  <c r="E97" i="6"/>
  <c r="E88" i="6"/>
  <c r="E118" i="6"/>
  <c r="E117" i="6"/>
  <c r="E116" i="6"/>
  <c r="E115" i="6"/>
  <c r="E114" i="6"/>
  <c r="E112" i="6"/>
  <c r="E110" i="6"/>
  <c r="E109" i="6"/>
  <c r="E108" i="6"/>
  <c r="E105" i="6"/>
  <c r="E104" i="6"/>
  <c r="E103" i="6"/>
  <c r="E101" i="6"/>
  <c r="E100" i="6"/>
  <c r="E99" i="6"/>
  <c r="E98" i="6"/>
  <c r="E94" i="6"/>
  <c r="E93" i="6"/>
  <c r="E92" i="6"/>
  <c r="E91" i="6"/>
  <c r="E90" i="6"/>
  <c r="E89" i="6"/>
  <c r="E87" i="6"/>
  <c r="E86" i="6"/>
  <c r="E83" i="6"/>
  <c r="E82" i="6"/>
  <c r="E81" i="6"/>
  <c r="E80" i="6"/>
  <c r="E79" i="6"/>
  <c r="E78" i="6"/>
  <c r="E77" i="6"/>
  <c r="E74" i="6"/>
  <c r="E73" i="6"/>
  <c r="E72" i="6"/>
  <c r="D102" i="6"/>
  <c r="D97" i="6"/>
  <c r="D88" i="6"/>
  <c r="F102" i="6" l="1"/>
  <c r="F97" i="6"/>
  <c r="D17" i="9"/>
  <c r="E95" i="6"/>
  <c r="E106" i="6"/>
  <c r="E84" i="6"/>
  <c r="E75" i="6"/>
  <c r="F88" i="6"/>
  <c r="D28" i="9"/>
  <c r="D39" i="9"/>
  <c r="D105" i="6"/>
  <c r="F105" i="6" s="1"/>
  <c r="D104" i="6"/>
  <c r="F104" i="6" s="1"/>
  <c r="D103" i="6"/>
  <c r="F103" i="6" s="1"/>
  <c r="D101" i="6"/>
  <c r="F101" i="6" s="1"/>
  <c r="F13" i="6"/>
  <c r="F28" i="6"/>
  <c r="F27" i="6"/>
  <c r="F26" i="6"/>
  <c r="F25" i="6"/>
  <c r="F24" i="6"/>
  <c r="F23" i="6"/>
  <c r="F14" i="6"/>
  <c r="F19" i="6"/>
  <c r="F18" i="6"/>
  <c r="F17" i="6"/>
  <c r="F15" i="6"/>
  <c r="F12" i="6"/>
  <c r="F11" i="6"/>
  <c r="F10" i="6"/>
  <c r="F9" i="6"/>
  <c r="F8" i="6"/>
  <c r="F7" i="6"/>
  <c r="D154" i="6"/>
  <c r="F154" i="6" s="1"/>
  <c r="D160" i="6"/>
  <c r="F160" i="6" s="1"/>
  <c r="D162" i="6"/>
  <c r="F162" i="6" s="1"/>
  <c r="D168" i="6"/>
  <c r="F168" i="6" s="1"/>
  <c r="D171" i="6"/>
  <c r="F171" i="6" s="1"/>
  <c r="D213" i="6"/>
  <c r="D257" i="6"/>
  <c r="F257" i="6" s="1"/>
  <c r="D256" i="6"/>
  <c r="F256" i="6" s="1"/>
  <c r="D255" i="6"/>
  <c r="F255" i="6" s="1"/>
  <c r="D254" i="6"/>
  <c r="F254" i="6" s="1"/>
  <c r="D253" i="6"/>
  <c r="F253" i="6" s="1"/>
  <c r="D252" i="6"/>
  <c r="F252" i="6" s="1"/>
  <c r="D251" i="6"/>
  <c r="F251" i="6" s="1"/>
  <c r="D250" i="6"/>
  <c r="F250" i="6" s="1"/>
  <c r="D249" i="6"/>
  <c r="F249" i="6" s="1"/>
  <c r="D248" i="6"/>
  <c r="F248" i="6" s="1"/>
  <c r="D247" i="6"/>
  <c r="F247" i="6" s="1"/>
  <c r="D246" i="6"/>
  <c r="F246" i="6" s="1"/>
  <c r="D245" i="6"/>
  <c r="F245" i="6" s="1"/>
  <c r="D244" i="6"/>
  <c r="F244" i="6" s="1"/>
  <c r="D243" i="6"/>
  <c r="F243" i="6" s="1"/>
  <c r="D242" i="6"/>
  <c r="F242" i="6" s="1"/>
  <c r="D241" i="6"/>
  <c r="F241" i="6" s="1"/>
  <c r="D214" i="6"/>
  <c r="D212" i="6"/>
  <c r="D211" i="6"/>
  <c r="D210" i="6"/>
  <c r="D209" i="6"/>
  <c r="D206" i="6"/>
  <c r="D205" i="6"/>
  <c r="D204" i="6"/>
  <c r="D203" i="6"/>
  <c r="D202" i="6"/>
  <c r="D201" i="6"/>
  <c r="D200" i="6"/>
  <c r="D177" i="6"/>
  <c r="F177" i="6" s="1"/>
  <c r="D191" i="6"/>
  <c r="F191" i="6" s="1"/>
  <c r="D185" i="6"/>
  <c r="F185" i="6" s="1"/>
  <c r="D190" i="6"/>
  <c r="F190" i="6" s="1"/>
  <c r="D189" i="6"/>
  <c r="F189" i="6" s="1"/>
  <c r="D188" i="6"/>
  <c r="F188" i="6" s="1"/>
  <c r="D187" i="6"/>
  <c r="F187" i="6" s="1"/>
  <c r="D186" i="6"/>
  <c r="F186" i="6" s="1"/>
  <c r="D176" i="6"/>
  <c r="F176" i="6" s="1"/>
  <c r="D175" i="6"/>
  <c r="F175" i="6" s="1"/>
  <c r="D174" i="6"/>
  <c r="F174" i="6" s="1"/>
  <c r="D173" i="6"/>
  <c r="F173" i="6" s="1"/>
  <c r="D172" i="6"/>
  <c r="F172" i="6" s="1"/>
  <c r="D167" i="6"/>
  <c r="F167" i="6" s="1"/>
  <c r="D166" i="6"/>
  <c r="F166" i="6" s="1"/>
  <c r="D165" i="6"/>
  <c r="F165" i="6" s="1"/>
  <c r="D164" i="6"/>
  <c r="F164" i="6" s="1"/>
  <c r="D163" i="6"/>
  <c r="D208" i="6"/>
  <c r="F295" i="6"/>
  <c r="F294" i="6"/>
  <c r="F293" i="6"/>
  <c r="D292" i="6"/>
  <c r="F292" i="6" s="1"/>
  <c r="D282" i="6"/>
  <c r="F282" i="6" s="1"/>
  <c r="D281" i="6"/>
  <c r="F281" i="6" s="1"/>
  <c r="D280" i="6"/>
  <c r="F280" i="6" s="1"/>
  <c r="D279" i="6"/>
  <c r="F279" i="6" s="1"/>
  <c r="D269" i="6"/>
  <c r="F269" i="6" s="1"/>
  <c r="D268" i="6"/>
  <c r="F268" i="6" s="1"/>
  <c r="D267" i="6"/>
  <c r="F267" i="6" s="1"/>
  <c r="D266" i="6"/>
  <c r="F266" i="6" s="1"/>
  <c r="D159" i="6"/>
  <c r="F159" i="6" s="1"/>
  <c r="D158" i="6"/>
  <c r="F158" i="6" s="1"/>
  <c r="D157" i="6"/>
  <c r="F157" i="6" s="1"/>
  <c r="D156" i="6"/>
  <c r="F156" i="6" s="1"/>
  <c r="D155" i="6"/>
  <c r="F155" i="6" s="1"/>
  <c r="D110" i="6"/>
  <c r="F110" i="6" s="1"/>
  <c r="D109" i="6"/>
  <c r="F109" i="6" s="1"/>
  <c r="D108" i="6"/>
  <c r="F108" i="6" s="1"/>
  <c r="D100" i="6"/>
  <c r="F100" i="6" s="1"/>
  <c r="D99" i="6"/>
  <c r="F99" i="6" s="1"/>
  <c r="D94" i="6"/>
  <c r="F94" i="6" s="1"/>
  <c r="D93" i="6"/>
  <c r="F93" i="6" s="1"/>
  <c r="D92" i="6"/>
  <c r="F92" i="6" s="1"/>
  <c r="D91" i="6"/>
  <c r="F91" i="6" s="1"/>
  <c r="D90" i="6"/>
  <c r="F90" i="6" s="1"/>
  <c r="D89" i="6"/>
  <c r="F89" i="6" s="1"/>
  <c r="D87" i="6"/>
  <c r="F87" i="6" s="1"/>
  <c r="D83" i="6"/>
  <c r="F83" i="6" s="1"/>
  <c r="D82" i="6"/>
  <c r="F82" i="6" s="1"/>
  <c r="D81" i="6"/>
  <c r="F81" i="6" s="1"/>
  <c r="D80" i="6"/>
  <c r="F80" i="6" s="1"/>
  <c r="D79" i="6"/>
  <c r="F79" i="6" s="1"/>
  <c r="D78" i="6"/>
  <c r="F78" i="6" s="1"/>
  <c r="D74" i="6"/>
  <c r="F74" i="6" s="1"/>
  <c r="D73" i="6"/>
  <c r="F73" i="6" s="1"/>
  <c r="F40" i="6"/>
  <c r="F39" i="6"/>
  <c r="F38" i="6"/>
  <c r="F37" i="6"/>
  <c r="F36" i="6"/>
  <c r="F35" i="6"/>
  <c r="F31" i="6"/>
  <c r="F34" i="6"/>
  <c r="F33" i="6"/>
  <c r="F32" i="6"/>
  <c r="F30" i="6"/>
  <c r="F29" i="6"/>
  <c r="D131" i="6"/>
  <c r="F131" i="6" s="1"/>
  <c r="D150" i="6"/>
  <c r="F150" i="6" s="1"/>
  <c r="D149" i="6"/>
  <c r="F149" i="6" s="1"/>
  <c r="D148" i="6"/>
  <c r="F148" i="6" s="1"/>
  <c r="F143" i="6"/>
  <c r="D141" i="6"/>
  <c r="F141" i="6" s="1"/>
  <c r="D140" i="6"/>
  <c r="F140" i="6" s="1"/>
  <c r="D139" i="6"/>
  <c r="F139" i="6" s="1"/>
  <c r="D138" i="6"/>
  <c r="F138" i="6" s="1"/>
  <c r="D137" i="6"/>
  <c r="F137" i="6" s="1"/>
  <c r="F136" i="6"/>
  <c r="D134" i="6"/>
  <c r="F134" i="6" s="1"/>
  <c r="D133" i="6"/>
  <c r="F133" i="6" s="1"/>
  <c r="D132" i="6"/>
  <c r="F132" i="6" s="1"/>
  <c r="D114" i="6"/>
  <c r="F114" i="6" s="1"/>
  <c r="D112" i="6"/>
  <c r="F112" i="6" s="1"/>
  <c r="D123" i="6"/>
  <c r="F123" i="6" s="1"/>
  <c r="D122" i="6"/>
  <c r="F122" i="6" s="1"/>
  <c r="D121" i="6"/>
  <c r="F121" i="6" s="1"/>
  <c r="D120" i="6"/>
  <c r="F120" i="6" s="1"/>
  <c r="D118" i="6"/>
  <c r="F118" i="6" s="1"/>
  <c r="D117" i="6"/>
  <c r="F117" i="6" s="1"/>
  <c r="D116" i="6"/>
  <c r="F116" i="6" s="1"/>
  <c r="D115" i="6"/>
  <c r="F115" i="6" s="1"/>
  <c r="F200" i="6" l="1"/>
  <c r="F208" i="6"/>
  <c r="F206" i="6"/>
  <c r="F213" i="6"/>
  <c r="F210" i="6"/>
  <c r="F205" i="6"/>
  <c r="F209" i="6"/>
  <c r="F201" i="6"/>
  <c r="F211" i="6"/>
  <c r="F203" i="6"/>
  <c r="F204" i="6"/>
  <c r="F214" i="6"/>
  <c r="F6" i="6"/>
  <c r="F202" i="6"/>
  <c r="F212" i="6"/>
  <c r="D98" i="6"/>
  <c r="D72" i="6"/>
  <c r="D86" i="6"/>
  <c r="D77" i="6"/>
  <c r="F163" i="6"/>
  <c r="F77" i="6" l="1"/>
  <c r="F84" i="6" s="1"/>
  <c r="D84" i="6"/>
  <c r="F86" i="6"/>
  <c r="F95" i="6" s="1"/>
  <c r="D95" i="6"/>
  <c r="F72" i="6"/>
  <c r="F75" i="6" s="1"/>
  <c r="D75" i="6"/>
  <c r="F98" i="6"/>
  <c r="F106" i="6" s="1"/>
  <c r="D106" i="6"/>
</calcChain>
</file>

<file path=xl/sharedStrings.xml><?xml version="1.0" encoding="utf-8"?>
<sst xmlns="http://schemas.openxmlformats.org/spreadsheetml/2006/main" count="1287" uniqueCount="507">
  <si>
    <t>Service Area options</t>
  </si>
  <si>
    <t>Funding sources</t>
  </si>
  <si>
    <t>Organization Type</t>
  </si>
  <si>
    <t>States</t>
  </si>
  <si>
    <t>State Abbreviation</t>
  </si>
  <si>
    <t>(Select)</t>
  </si>
  <si>
    <t>(select)</t>
  </si>
  <si>
    <t>Hospital - Critical Access Hospital (CAH)</t>
  </si>
  <si>
    <t>Alabama</t>
  </si>
  <si>
    <t>AL</t>
  </si>
  <si>
    <t>single county</t>
  </si>
  <si>
    <t>Yes</t>
  </si>
  <si>
    <t>Hospital - Small Rural (49 beds or less, non-CAH)</t>
  </si>
  <si>
    <t>Alaska</t>
  </si>
  <si>
    <t>AK</t>
  </si>
  <si>
    <t>multiple counties</t>
  </si>
  <si>
    <t>No</t>
  </si>
  <si>
    <t>Hospital - Other (e.g. Sole Community, Rural Referral Center, etc.)</t>
  </si>
  <si>
    <t>Arizona</t>
  </si>
  <si>
    <t>AZ</t>
  </si>
  <si>
    <t>state</t>
  </si>
  <si>
    <t>Emergency medical services entity</t>
  </si>
  <si>
    <t>Arkansas</t>
  </si>
  <si>
    <t>AR</t>
  </si>
  <si>
    <t>multiple states</t>
  </si>
  <si>
    <t>Federally Qualified Health Center (FQHC)</t>
  </si>
  <si>
    <t>California</t>
  </si>
  <si>
    <t>CA</t>
  </si>
  <si>
    <t>national</t>
  </si>
  <si>
    <t>FQHC Look-alike</t>
  </si>
  <si>
    <t>Colorado</t>
  </si>
  <si>
    <t>CO</t>
  </si>
  <si>
    <t>Local or state health department</t>
  </si>
  <si>
    <t>Connecticut</t>
  </si>
  <si>
    <t>CT</t>
  </si>
  <si>
    <t>Mental and behavioral health organization, practice, or provider</t>
  </si>
  <si>
    <t>Delaware</t>
  </si>
  <si>
    <t>DE</t>
  </si>
  <si>
    <t>Primary care practice or provider</t>
  </si>
  <si>
    <t>Florida</t>
  </si>
  <si>
    <t>FL</t>
  </si>
  <si>
    <t>Rural Health Clinic</t>
  </si>
  <si>
    <t>Georgia</t>
  </si>
  <si>
    <t>GA</t>
  </si>
  <si>
    <t>Ryan White HIV/AIDS clinic</t>
  </si>
  <si>
    <t>Hawaii</t>
  </si>
  <si>
    <t>HI</t>
  </si>
  <si>
    <t>Substance abuse treatment provider - Methadone clinic</t>
  </si>
  <si>
    <t>Idaho</t>
  </si>
  <si>
    <t>ID</t>
  </si>
  <si>
    <t xml:space="preserve">Substance abuse treatment provider - Opioid treatment program (OTP) </t>
  </si>
  <si>
    <t>Illinois</t>
  </si>
  <si>
    <t>IL</t>
  </si>
  <si>
    <t>Substance abuse treatment provider – Other</t>
  </si>
  <si>
    <t>Indiana</t>
  </si>
  <si>
    <t>IN</t>
  </si>
  <si>
    <t>Other medical agency or organization, please specify in row 5 below:</t>
  </si>
  <si>
    <t>Iowa</t>
  </si>
  <si>
    <t>IA</t>
  </si>
  <si>
    <t>Community-based organization</t>
  </si>
  <si>
    <t>Kansas</t>
  </si>
  <si>
    <t>KS</t>
  </si>
  <si>
    <t>Cooperative extension system office</t>
  </si>
  <si>
    <t>Kentucky</t>
  </si>
  <si>
    <t>KY</t>
  </si>
  <si>
    <t>Criminal justice entity - Law enforcement</t>
  </si>
  <si>
    <t>Louisiana</t>
  </si>
  <si>
    <t>LA</t>
  </si>
  <si>
    <t>Criminal justice entity – Court system</t>
  </si>
  <si>
    <t>Maine</t>
  </si>
  <si>
    <t>ME</t>
  </si>
  <si>
    <t>Criminal justice entity - Prison</t>
  </si>
  <si>
    <t>Maryland</t>
  </si>
  <si>
    <t>MD</t>
  </si>
  <si>
    <t>Criminal justice entity – Probation and parole</t>
  </si>
  <si>
    <t>Massachusetts</t>
  </si>
  <si>
    <t>MA</t>
  </si>
  <si>
    <t>Faith-based organization</t>
  </si>
  <si>
    <t>Michigan</t>
  </si>
  <si>
    <t>MI</t>
  </si>
  <si>
    <t>Healthy Start site</t>
  </si>
  <si>
    <t>Minnesota</t>
  </si>
  <si>
    <t>MN</t>
  </si>
  <si>
    <t>HIV and HCV prevention organization</t>
  </si>
  <si>
    <t>Mississippi</t>
  </si>
  <si>
    <t>MS</t>
  </si>
  <si>
    <t>Maternal, Infant, and Early Childhood Home Visiting Program local implementation agency</t>
  </si>
  <si>
    <t>Missouri</t>
  </si>
  <si>
    <t>MO</t>
  </si>
  <si>
    <t>Poison Control Center</t>
  </si>
  <si>
    <t>Montana</t>
  </si>
  <si>
    <t>MT</t>
  </si>
  <si>
    <t>Primary Care Association (PCA)</t>
  </si>
  <si>
    <t>Nebraska</t>
  </si>
  <si>
    <t>NE</t>
  </si>
  <si>
    <t>Primary Care Organization  (PCO)</t>
  </si>
  <si>
    <t>Nevada</t>
  </si>
  <si>
    <t>NV</t>
  </si>
  <si>
    <t>Recovery Community Organization (RCO)</t>
  </si>
  <si>
    <t>New Hampshire</t>
  </si>
  <si>
    <t>NH</t>
  </si>
  <si>
    <t>School system</t>
  </si>
  <si>
    <t>New Jersey</t>
  </si>
  <si>
    <t>NJ</t>
  </si>
  <si>
    <t>Single State Agency (SSA)</t>
  </si>
  <si>
    <t>New Mexico</t>
  </si>
  <si>
    <t>NM</t>
  </si>
  <si>
    <t>State Office of Rural Health (SORH)</t>
  </si>
  <si>
    <t>New York</t>
  </si>
  <si>
    <t>NY</t>
  </si>
  <si>
    <t>Tribe/Tribal organization</t>
  </si>
  <si>
    <t>North Carolina</t>
  </si>
  <si>
    <t>NC</t>
  </si>
  <si>
    <t>Other social service and non-medical agency or organization, please specify in row 6 below:</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</si>
  <si>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</si>
  <si>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</si>
  <si>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</si>
  <si>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</si>
  <si>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</si>
  <si>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</si>
  <si>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</si>
  <si>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</si>
  <si>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</si>
  <si>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</si>
  <si>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</si>
  <si>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</si>
  <si>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</si>
  <si>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</si>
  <si>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</si>
  <si>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</si>
  <si>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</si>
  <si>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</si>
  <si>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</si>
  <si>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</si>
  <si>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</si>
  <si>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</si>
  <si>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</si>
  <si>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</si>
  <si>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</si>
  <si>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</si>
  <si>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</si>
  <si>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</si>
  <si>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</si>
  <si>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</si>
  <si>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</si>
  <si>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</si>
  <si>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</si>
  <si>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</si>
  <si>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Introduction &amp; Purpose</t>
  </si>
  <si>
    <r>
      <t xml:space="preserve">The purpose of this </t>
    </r>
    <r>
      <rPr>
        <b/>
        <sz val="11"/>
        <color theme="1"/>
        <rFont val="Calibri"/>
        <family val="2"/>
        <scheme val="minor"/>
      </rPr>
      <t>RCORP PIMS Data Collection Workbook</t>
    </r>
    <r>
      <rPr>
        <sz val="11"/>
        <color theme="1"/>
        <rFont val="Calibri"/>
        <family val="2"/>
        <scheme val="minor"/>
      </rPr>
      <t xml:space="preserve"> is to facilitate the collection of data from consortium members for the bi-annual performance measure reporting in the Performance Improvement Measurement System (PIMS). Reporting data in PIMS is required for RCORP grantees and accessed through the EHBs twice a year.  To facilitate data coordination among consortium partners, we have developed this worksheet for you to send to consortium members for them to complete and return to the lead applicant/grantee who is responsible for reporting the data in PIMS.   
Using this workbook is optional but HRSA strongly recommends having a process to collect these measures that is clear and can be recreated for each reporting period. You will see there is a column in each tab to record the data source you use, as well as a comments column if there are any caveats or notes you want to record for yourself related to that specific measure. These notes will be helpful to retrace your steps and processes for each reporting period. 
For more guidance on collecting these measures, please see the </t>
    </r>
    <r>
      <rPr>
        <b/>
        <sz val="11"/>
        <color theme="1"/>
        <rFont val="Calibri"/>
        <family val="2"/>
        <scheme val="minor"/>
      </rPr>
      <t>RCORP Data Collection Resources</t>
    </r>
    <r>
      <rPr>
        <sz val="11"/>
        <color theme="1"/>
        <rFont val="Calibri"/>
        <family val="2"/>
        <scheme val="minor"/>
      </rPr>
      <t xml:space="preserve"> document.</t>
    </r>
  </si>
  <si>
    <t>Tabs Legend</t>
  </si>
  <si>
    <t>There are tabs for each section of PIMS, with a full set of tabs for each reporting period per calendar year.  This workbook is for Year 1 only and has two sets of tabs:</t>
  </si>
  <si>
    <r>
      <t xml:space="preserve">The yellow tabs are for the initial reporting period, Sept 1, 2019 - Feb 28, 2020. These tabs end in </t>
    </r>
    <r>
      <rPr>
        <b/>
        <sz val="11"/>
        <color theme="1"/>
        <rFont val="Calibri"/>
        <family val="2"/>
        <scheme val="minor"/>
      </rPr>
      <t xml:space="preserve"> _Feb20</t>
    </r>
    <r>
      <rPr>
        <sz val="11"/>
        <color theme="1"/>
        <rFont val="Calibri"/>
        <family val="2"/>
        <scheme val="minor"/>
      </rPr>
      <t xml:space="preserve">. </t>
    </r>
  </si>
  <si>
    <r>
      <t xml:space="preserve">The blue tabs are for the second reporting period, March 1, 2020 - Aug 31, 2020. These tabs end in </t>
    </r>
    <r>
      <rPr>
        <b/>
        <sz val="11"/>
        <color theme="1"/>
        <rFont val="Calibri"/>
        <family val="2"/>
        <scheme val="minor"/>
      </rPr>
      <t>_Aug20</t>
    </r>
    <r>
      <rPr>
        <sz val="11"/>
        <color theme="1"/>
        <rFont val="Calibri"/>
        <family val="2"/>
        <scheme val="minor"/>
      </rPr>
      <t xml:space="preserve">. </t>
    </r>
  </si>
  <si>
    <t>The green SUMMARY tab will autopopulate to show the totals to report into PIMS. Please do not enter data into this tab.</t>
  </si>
  <si>
    <t>Cells Legend</t>
  </si>
  <si>
    <t>Dark grey cells represent instructions and cells that are not to be used for data entry.</t>
  </si>
  <si>
    <r>
      <t xml:space="preserve">Light grey cells are for consortium partners to add their data in their designated column (with their organization name at the top).
</t>
    </r>
    <r>
      <rPr>
        <i/>
        <sz val="11"/>
        <color theme="1"/>
        <rFont val="Calibri"/>
        <family val="2"/>
        <scheme val="minor"/>
      </rPr>
      <t xml:space="preserve">NOTE:  If you have more than 4 organizations please unhide columns to include all organizations submitting data for PIMS. For more info on how to unhide columns see: https://support.office.com/en-us/article/hide-or-show-rows-or-columns-659c2cad-802e-44ee-a614-dde8443579f8. </t>
    </r>
  </si>
  <si>
    <t>Green cells are automatically populated using formulas so please do NOT overwrite those. They will total the consortium partner additions in the grey cells to aggregate the totals for reporting in PIMS</t>
  </si>
  <si>
    <t>Orange cells represent information that should just be completed by the lead applicant, on behalf of the consortium and can be found on the Service Area &amp; Consortium tabs and the Prevalance tabs.</t>
  </si>
  <si>
    <r>
      <t xml:space="preserve">SUMMARY OF PIMS SUBMISSION 
</t>
    </r>
    <r>
      <rPr>
        <b/>
        <sz val="14"/>
        <color theme="1"/>
        <rFont val="Calibri"/>
        <family val="2"/>
        <scheme val="minor"/>
      </rPr>
      <t>(Cells pre-populate, do not enter data in this tab)</t>
    </r>
  </si>
  <si>
    <r>
      <rPr>
        <b/>
        <sz val="11"/>
        <color theme="1"/>
        <rFont val="Calibri"/>
        <family val="2"/>
        <scheme val="minor"/>
      </rPr>
      <t xml:space="preserve">Reporting Period 
Sept 1, 2019 - Feb 28, 2020 </t>
    </r>
    <r>
      <rPr>
        <sz val="11"/>
        <color theme="1"/>
        <rFont val="Calibri"/>
        <family val="2"/>
        <scheme val="minor"/>
      </rPr>
      <t xml:space="preserve">
(PIMS Report due March 31, 2020)</t>
    </r>
  </si>
  <si>
    <r>
      <t xml:space="preserve">Reporting Period 
Mar 1, 2020 - Aug 31, 2020
</t>
    </r>
    <r>
      <rPr>
        <sz val="11"/>
        <color theme="1"/>
        <rFont val="Calibri"/>
        <family val="2"/>
        <scheme val="minor"/>
      </rPr>
      <t>(PIMS Report due Sept 30, 2020)</t>
    </r>
  </si>
  <si>
    <t>Totals for Project Year 1</t>
  </si>
  <si>
    <t>PIMS Section Name</t>
  </si>
  <si>
    <t>Measure</t>
  </si>
  <si>
    <t>Instructions and Answer Options in PIMS</t>
  </si>
  <si>
    <r>
      <t xml:space="preserve">Totals to report 
</t>
    </r>
    <r>
      <rPr>
        <sz val="11"/>
        <color theme="0"/>
        <rFont val="Calibri"/>
        <family val="2"/>
        <scheme val="minor"/>
      </rPr>
      <t>(Autosum)</t>
    </r>
  </si>
  <si>
    <r>
      <t xml:space="preserve">Totals for Project Year 1  
</t>
    </r>
    <r>
      <rPr>
        <sz val="11"/>
        <color theme="0"/>
        <rFont val="Calibri"/>
        <family val="2"/>
        <scheme val="minor"/>
      </rPr>
      <t>(Autosum)</t>
    </r>
  </si>
  <si>
    <t>Service Area  &amp; Consortium</t>
  </si>
  <si>
    <t>Service Area and Consortium</t>
  </si>
  <si>
    <t>Identify the types and number of organizations in the consortium</t>
  </si>
  <si>
    <t>Medical Organizations and Agencies</t>
  </si>
  <si>
    <t xml:space="preserve">Identify the types and number of medical organization and agencies in your consortium: </t>
  </si>
  <si>
    <t>Hospitals - Critical Access Hospitals (CAHs)</t>
  </si>
  <si>
    <t>Hospitals - Small Rural (49 beds or less, non-CAH)</t>
  </si>
  <si>
    <t>Hospitals - Other (e.g. Sole Community, Rural Referral Center, etc.)</t>
  </si>
  <si>
    <t>Emergency medical services entities</t>
  </si>
  <si>
    <t>Federally Qualified Health Centers (FQHCs)</t>
  </si>
  <si>
    <t>FQHC Look-alikes</t>
  </si>
  <si>
    <t>Local or state health departments</t>
  </si>
  <si>
    <t>Mental and behavioral health organizations, practices, and providers</t>
  </si>
  <si>
    <t>Primary care practices and providers</t>
  </si>
  <si>
    <t>Rural Health Clinics</t>
  </si>
  <si>
    <t>Ryan White HIV/AIDS clinics</t>
  </si>
  <si>
    <t>Substance abuse treatment providers - Methadone clinics</t>
  </si>
  <si>
    <t xml:space="preserve">Substance abuse treatment providers - Opioid treatment programs (OTPs) </t>
  </si>
  <si>
    <t>Substance abuse treatment providers – Other</t>
  </si>
  <si>
    <r>
      <t xml:space="preserve">Other medical agencies and organizations (total number) - 
</t>
    </r>
    <r>
      <rPr>
        <i/>
        <sz val="11"/>
        <color theme="1"/>
        <rFont val="Calibri"/>
        <family val="2"/>
        <scheme val="minor"/>
      </rPr>
      <t>NOTE: Please do not report this total directly in PIMS but provide a breakdown using the responses specified for these "other" categories in the row below.</t>
    </r>
  </si>
  <si>
    <t>Responses specified for other medical agencies and organizations:</t>
  </si>
  <si>
    <t>Social Service and Non-Medical Agencies and Organizations</t>
  </si>
  <si>
    <t xml:space="preserve">Identify the types and number of social service and non-medical organization and agencies in your consortium: </t>
  </si>
  <si>
    <t>Community-based organizations</t>
  </si>
  <si>
    <t>Cooperative extension system offices</t>
  </si>
  <si>
    <t>Criminal justice entities - Law enforcement</t>
  </si>
  <si>
    <t>Criminal justice entities – Court system</t>
  </si>
  <si>
    <t>Criminal justice entities - Prisons</t>
  </si>
  <si>
    <t>Criminal justice entities – Probation and parole</t>
  </si>
  <si>
    <t>Faith-based organizations</t>
  </si>
  <si>
    <t>Healthy Start sites</t>
  </si>
  <si>
    <t>HIV and HCV prevention organizations</t>
  </si>
  <si>
    <t>Maternal, Infant, and Early Childhood Home Visiting Program local implementation agencies</t>
  </si>
  <si>
    <t>Poison Control Centers</t>
  </si>
  <si>
    <t>Primary Care Associations (PCAs)</t>
  </si>
  <si>
    <t>Primary Care Organizations  (PCOs)</t>
  </si>
  <si>
    <t>Recovery Community Organizations (RCOs)</t>
  </si>
  <si>
    <t>School systems</t>
  </si>
  <si>
    <t>Single State Agencies (SSAs)</t>
  </si>
  <si>
    <t>State Offices of Rural Health (SORHs)</t>
  </si>
  <si>
    <t xml:space="preserve">Tribes/Tribal organizations  </t>
  </si>
  <si>
    <r>
      <t xml:space="preserve">Other social service and non-medical agencies and organizations (total)- 
</t>
    </r>
    <r>
      <rPr>
        <i/>
        <sz val="11"/>
        <color theme="1"/>
        <rFont val="Calibri"/>
        <family val="2"/>
        <scheme val="minor"/>
      </rPr>
      <t>NOTE: Please do not report this total directly in PIMS but provide a breakdown using the responses specified for these "other" categories in the row below…</t>
    </r>
  </si>
  <si>
    <t>Responses specified for other non-medical agencies and organizations:</t>
  </si>
  <si>
    <t>Service Area</t>
  </si>
  <si>
    <t>Define your Service Area</t>
  </si>
  <si>
    <t>Please select the option that best describes your project’s service area: single county, multiple counties, state, multiple states, national</t>
  </si>
  <si>
    <t>States/ Territories</t>
  </si>
  <si>
    <t>Identify the State(s) included in the project service area. Select from the 'States/Territories' drop-down and then click on the 'Add' button and repeat if needed.</t>
  </si>
  <si>
    <t>Service Area Population</t>
  </si>
  <si>
    <t>Total Population in the Project’s Service Area</t>
  </si>
  <si>
    <t>Please report the number of people that live in the project’s service area</t>
  </si>
  <si>
    <t>Consortium Meetings</t>
  </si>
  <si>
    <t>Total Number of Consortium Meetings Conducted in the Past 6-months</t>
  </si>
  <si>
    <t>Please report the total number of consortium meetings conducted in the past 6-months in which the majority of consortium members (&gt;75%) participated.</t>
  </si>
  <si>
    <t>Sources of Sustainability</t>
  </si>
  <si>
    <t>Funding Sources for Sustainability</t>
  </si>
  <si>
    <t>Please indicate the type(s) of sources of funding that you plan to use to sustain the consortium and/or its activities using the following categories (please check all that apply)</t>
  </si>
  <si>
    <t xml:space="preserve">Contractual Services (e.g. Fee For Service, Bundled Payment, Per Capita)  </t>
  </si>
  <si>
    <t xml:space="preserve">Federal grant - RCORP-Implementation  </t>
  </si>
  <si>
    <t xml:space="preserve">Federal grant - RCORP MAT-Expansion  </t>
  </si>
  <si>
    <t>Federal grant - Other HRSA grants (non-RCORP)</t>
  </si>
  <si>
    <t>Federal grant - non-HRSA</t>
  </si>
  <si>
    <r>
      <rPr>
        <sz val="11"/>
        <color rgb="FF333333"/>
        <rFont val="Calibri"/>
        <family val="2"/>
        <scheme val="minor"/>
      </rPr>
      <t>Insurance – Separate Children’s Health Insurance Program (CHIP) </t>
    </r>
    <r>
      <rPr>
        <sz val="8"/>
        <color theme="1"/>
        <rFont val="Calibri"/>
        <family val="2"/>
        <scheme val="minor"/>
      </rPr>
      <t> </t>
    </r>
  </si>
  <si>
    <r>
      <rPr>
        <sz val="11"/>
        <color rgb="FF333333"/>
        <rFont val="Calibri"/>
        <family val="2"/>
        <scheme val="minor"/>
      </rPr>
      <t xml:space="preserve">Insurance – Medicaid/CHIP </t>
    </r>
    <r>
      <rPr>
        <sz val="8"/>
        <color theme="1"/>
        <rFont val="Calibri"/>
        <family val="2"/>
        <scheme val="minor"/>
      </rPr>
      <t> </t>
    </r>
  </si>
  <si>
    <t>Insurance - Medicare</t>
  </si>
  <si>
    <t>Insurance - Private Insurance</t>
  </si>
  <si>
    <t>Insurance - Tricare</t>
  </si>
  <si>
    <t>In-kind contributions (defined as donations of anything other than money, including goods or services/time.)</t>
  </si>
  <si>
    <t>Foundations</t>
  </si>
  <si>
    <t>Fundraising/ Monetary donations</t>
  </si>
  <si>
    <t xml:space="preserve">Program Revenue, Membership Fees/Dues  </t>
  </si>
  <si>
    <t>State grants</t>
  </si>
  <si>
    <t>Self-Pay</t>
  </si>
  <si>
    <t>Other Type 1 – Yes/No</t>
  </si>
  <si>
    <t>If yes, specify other type 1:</t>
  </si>
  <si>
    <t>Other Type 2 – Yes/No</t>
  </si>
  <si>
    <t>If yes, specify other type 2:</t>
  </si>
  <si>
    <t>Other Type 3 – Yes/No</t>
  </si>
  <si>
    <t>If yes, specify other type 3:</t>
  </si>
  <si>
    <t>Demographics</t>
  </si>
  <si>
    <t>Ethnicity</t>
  </si>
  <si>
    <t>Number of People Served by Ethnicity</t>
  </si>
  <si>
    <t>Please report the number of people served, by ethnicity, during the past 6-months.</t>
  </si>
  <si>
    <t>Hispanic or Latino</t>
  </si>
  <si>
    <t>Not Hispanic or Latino</t>
  </si>
  <si>
    <t>Unknown</t>
  </si>
  <si>
    <t>Total</t>
  </si>
  <si>
    <t>Race</t>
  </si>
  <si>
    <t>Number of People Served by Race</t>
  </si>
  <si>
    <t>Please report the number of people served, by race, during the past 6-months.</t>
  </si>
  <si>
    <t xml:space="preserve">American Indian or Alaska Native </t>
  </si>
  <si>
    <t xml:space="preserve">Asian </t>
  </si>
  <si>
    <t xml:space="preserve">Black or African American </t>
  </si>
  <si>
    <t xml:space="preserve">Native Hawaiian or Other Pacific Islander </t>
  </si>
  <si>
    <t xml:space="preserve">White </t>
  </si>
  <si>
    <t>More than one race</t>
  </si>
  <si>
    <t>Age</t>
  </si>
  <si>
    <t>Number of People Served by Age</t>
  </si>
  <si>
    <t>Please report the number of people served, by age, during the past 6-months.</t>
  </si>
  <si>
    <t>0-12</t>
  </si>
  <si>
    <t>13-17</t>
  </si>
  <si>
    <t>18-24</t>
  </si>
  <si>
    <t>25-34</t>
  </si>
  <si>
    <t>35-44</t>
  </si>
  <si>
    <t>54-54</t>
  </si>
  <si>
    <t>55-64</t>
  </si>
  <si>
    <t>65 and over</t>
  </si>
  <si>
    <t>Insurance Status</t>
  </si>
  <si>
    <t>Number of People Served by Insurance Status</t>
  </si>
  <si>
    <t>Please report the number of people served, by insurance status, during the past 6-months.</t>
  </si>
  <si>
    <t>Self-pay</t>
  </si>
  <si>
    <t>None/Uninsured</t>
  </si>
  <si>
    <t>Dual Eligible (covered by both Medicaid and Medicare)</t>
  </si>
  <si>
    <t>Medicaid/CHIP only</t>
  </si>
  <si>
    <t>Medicare only</t>
  </si>
  <si>
    <t>Medicare plus supplemental</t>
  </si>
  <si>
    <t>TriCARE</t>
  </si>
  <si>
    <t>Other third party (e.g., privately insured)</t>
  </si>
  <si>
    <t>Prevalence</t>
  </si>
  <si>
    <t>Non-Fatal Opioid Overdoses</t>
  </si>
  <si>
    <t>Number of Non-Fatal Opioid Overdoses in the Project’s Service Area</t>
  </si>
  <si>
    <t xml:space="preserve">Please report the total number of non-fatal overdoses from opioid poisoning in your project’s service area in the past 6-months. </t>
  </si>
  <si>
    <t>Fatal Opioid Overdoses</t>
  </si>
  <si>
    <t>Number of Fatal Opioid Overdoses in the Project’s Service Area</t>
  </si>
  <si>
    <t xml:space="preserve">Please report the total number of fatal overdoses from opioid poisoning in your project’s service area in the past 6-months. </t>
  </si>
  <si>
    <t>NAS/NOW-related birth in project’s service area</t>
  </si>
  <si>
    <t>Number of NAS/NOW-related Births in the Project’s Service Area</t>
  </si>
  <si>
    <t>Please report the total number of infants born with Neonatal Abstinence Syndrome(NAS)/Neonatal Opioid Withdrawal (NOW) Syndrome-related symptoms in the project service area in the past 6-months</t>
  </si>
  <si>
    <t>Direct Services</t>
  </si>
  <si>
    <t>Individuals Screened for SUD</t>
  </si>
  <si>
    <t>Number of Individuals Screened for SUD</t>
  </si>
  <si>
    <t xml:space="preserve">Please report the total number of individuals who have been screened for substance use disorder (SUD) in the past 6-months. </t>
  </si>
  <si>
    <t>Patients with Positive Screen</t>
  </si>
  <si>
    <t>Number of Patients with a Positive Screen for Alcohol or Substance Use</t>
  </si>
  <si>
    <t>Please report the total number of patients who screened positive for alcohol or substance overuse/misuse, or at risk for overuse/misuse, in the past 6-months. If known, please specify the number of patients who screened positive for specific SUD. While patients could screen positive for multiple SUDs, each sub category should not exceed the total.</t>
  </si>
  <si>
    <t>Total number of patients who screened positive for alcohol or substance use</t>
  </si>
  <si>
    <r>
      <rPr>
        <sz val="11"/>
        <color theme="1"/>
        <rFont val="Calibri"/>
        <family val="2"/>
        <scheme val="minor"/>
      </rPr>
      <t xml:space="preserve">Number of patients who screened positive for </t>
    </r>
    <r>
      <rPr>
        <b/>
        <sz val="11"/>
        <color theme="1"/>
        <rFont val="Calibri"/>
        <family val="2"/>
        <scheme val="minor"/>
      </rPr>
      <t xml:space="preserve">alcohol </t>
    </r>
    <r>
      <rPr>
        <sz val="11"/>
        <color theme="1"/>
        <rFont val="Calibri"/>
        <family val="2"/>
        <scheme val="minor"/>
      </rPr>
      <t xml:space="preserve">overuse/misuse (or at risk of this) </t>
    </r>
  </si>
  <si>
    <r>
      <t xml:space="preserve">Number of patients who screened positive for </t>
    </r>
    <r>
      <rPr>
        <b/>
        <sz val="11"/>
        <color theme="1"/>
        <rFont val="Calibri"/>
        <family val="2"/>
        <scheme val="minor"/>
      </rPr>
      <t xml:space="preserve">opioid </t>
    </r>
    <r>
      <rPr>
        <sz val="11"/>
        <color theme="1"/>
        <rFont val="Calibri"/>
        <family val="2"/>
        <scheme val="minor"/>
      </rPr>
      <t>overuse/misuse (or at risk of this)</t>
    </r>
  </si>
  <si>
    <r>
      <rPr>
        <sz val="11"/>
        <color theme="1"/>
        <rFont val="Calibri"/>
        <family val="2"/>
        <scheme val="minor"/>
      </rPr>
      <t xml:space="preserve">Number of patients who screened positive for </t>
    </r>
    <r>
      <rPr>
        <b/>
        <sz val="11"/>
        <color theme="1"/>
        <rFont val="Calibri"/>
        <family val="2"/>
        <scheme val="minor"/>
      </rPr>
      <t xml:space="preserve">methamphetamine </t>
    </r>
    <r>
      <rPr>
        <sz val="11"/>
        <color theme="1"/>
        <rFont val="Calibri"/>
        <family val="2"/>
        <scheme val="minor"/>
      </rPr>
      <t>overuse/misuse (or at risk of this)</t>
    </r>
  </si>
  <si>
    <r>
      <rPr>
        <sz val="7"/>
        <color theme="1"/>
        <rFont val="Times New Roman"/>
        <family val="1"/>
      </rPr>
      <t xml:space="preserve"> </t>
    </r>
    <r>
      <rPr>
        <sz val="11"/>
        <color theme="1"/>
        <rFont val="Calibri"/>
        <family val="2"/>
        <scheme val="minor"/>
      </rPr>
      <t xml:space="preserve">Number of patients who screened positive for </t>
    </r>
    <r>
      <rPr>
        <b/>
        <sz val="11"/>
        <color theme="1"/>
        <rFont val="Calibri"/>
        <family val="2"/>
        <scheme val="minor"/>
      </rPr>
      <t>other substance</t>
    </r>
    <r>
      <rPr>
        <sz val="11"/>
        <color theme="1"/>
        <rFont val="Calibri"/>
        <family val="2"/>
        <scheme val="minor"/>
      </rPr>
      <t xml:space="preserve"> overuse/misuse (or at risk of this)</t>
    </r>
  </si>
  <si>
    <t>Patients Diagnosed with SUD</t>
  </si>
  <si>
    <t>Number of Patients Diagnosed with SUD</t>
  </si>
  <si>
    <t>Please provide the total number of patients diagnosed with substance use disorder (SUD) in the past 6-months. If known, please specify the number of patients who were diagnosed for specific SUD. While patients could be diagnosed with multiple SUDs, each sub category should not exceed the total.</t>
  </si>
  <si>
    <t>Total number of patients diagnosed with alcohol or substance use disorder</t>
  </si>
  <si>
    <r>
      <rPr>
        <sz val="11"/>
        <color theme="1"/>
        <rFont val="Calibri"/>
        <family val="2"/>
        <scheme val="minor"/>
      </rPr>
      <t xml:space="preserve">Number of patients diagnosed with </t>
    </r>
    <r>
      <rPr>
        <b/>
        <sz val="11"/>
        <color theme="1"/>
        <rFont val="Calibri"/>
        <family val="2"/>
        <scheme val="minor"/>
      </rPr>
      <t>alcohol use disorder</t>
    </r>
    <r>
      <rPr>
        <sz val="11"/>
        <color theme="1"/>
        <rFont val="Calibri"/>
        <family val="2"/>
        <scheme val="minor"/>
      </rPr>
      <t xml:space="preserve"> (AUD) </t>
    </r>
  </si>
  <si>
    <r>
      <rPr>
        <sz val="11"/>
        <color theme="1"/>
        <rFont val="Calibri"/>
        <family val="2"/>
        <scheme val="minor"/>
      </rPr>
      <t xml:space="preserve">Number of patients diagnosed with </t>
    </r>
    <r>
      <rPr>
        <b/>
        <sz val="11"/>
        <color theme="1"/>
        <rFont val="Calibri"/>
        <family val="2"/>
        <scheme val="minor"/>
      </rPr>
      <t>opioid use disorder</t>
    </r>
    <r>
      <rPr>
        <sz val="11"/>
        <color theme="1"/>
        <rFont val="Calibri"/>
        <family val="2"/>
        <scheme val="minor"/>
      </rPr>
      <t xml:space="preserve"> (OUD) </t>
    </r>
  </si>
  <si>
    <r>
      <rPr>
        <sz val="11"/>
        <color theme="1"/>
        <rFont val="Calibri"/>
        <family val="2"/>
        <scheme val="minor"/>
      </rPr>
      <t xml:space="preserve">Number of patients diagnosed with </t>
    </r>
    <r>
      <rPr>
        <b/>
        <sz val="11"/>
        <color theme="1"/>
        <rFont val="Calibri"/>
        <family val="2"/>
        <scheme val="minor"/>
      </rPr>
      <t>methamphetamine use disorder</t>
    </r>
  </si>
  <si>
    <r>
      <t>Number of patients diagnosed with other substance use disorders (SUD) -</t>
    </r>
    <r>
      <rPr>
        <b/>
        <sz val="11"/>
        <color theme="1"/>
        <rFont val="Calibri"/>
        <family val="2"/>
        <scheme val="minor"/>
      </rPr>
      <t xml:space="preserve"> Other Type 1</t>
    </r>
  </si>
  <si>
    <t>Specify Other Type 1 (if applicable):</t>
  </si>
  <si>
    <r>
      <t xml:space="preserve">Number of patients diagnosed with other substance use disorders (SUD) - </t>
    </r>
    <r>
      <rPr>
        <b/>
        <sz val="11"/>
        <color theme="1"/>
        <rFont val="Calibri"/>
        <family val="2"/>
        <scheme val="minor"/>
      </rPr>
      <t>Other Type 2</t>
    </r>
  </si>
  <si>
    <t>Specify Other Type 2 (if applicable):</t>
  </si>
  <si>
    <r>
      <t xml:space="preserve">Number of patients diagnosed with other substance use disorders (SUD) - </t>
    </r>
    <r>
      <rPr>
        <b/>
        <sz val="11"/>
        <color theme="1"/>
        <rFont val="Calibri"/>
        <family val="2"/>
        <scheme val="minor"/>
      </rPr>
      <t>Other Type 3</t>
    </r>
  </si>
  <si>
    <t>Specify Other Type 3 (if appliable):</t>
  </si>
  <si>
    <t>Additional Screening and Diagnosis</t>
  </si>
  <si>
    <t>Patients with a Diagnosis of SUD Who Were Also Screened for Depression</t>
  </si>
  <si>
    <t>Please report the total number of patients diagnosed with substance use disorder who were also screened for clinical depression using an age appropriate standardized tool such as the Patient Health Questionnaire 9 (PHQ-9) during the past 6-months.</t>
  </si>
  <si>
    <t xml:space="preserve">Patients with a Diagnosis of SUD Who Were Tested for HIV/AIDS </t>
  </si>
  <si>
    <t>Please report the total number of patients with a diagnosis of substance use disorder who were also tested for HIV/AIDS during the past 6-months.</t>
  </si>
  <si>
    <t>Patients with a Diagnosis of SUD Who Were Tested for HCV</t>
  </si>
  <si>
    <t>Please report the total number of patients with a diagnosis of substance use disorder who were also tested for the Hepatitis C Virus (HCV) during the past 6-months.</t>
  </si>
  <si>
    <t>Patients with a Diagnosis of SUD Who Were Referred to Treatment</t>
  </si>
  <si>
    <t>Please report the total number of patients with a diagnosis of substance use disorder (SUD) who were referred for SUD treatment during the past 6-months.</t>
  </si>
  <si>
    <t>Patients with a diagnosis of SUD who were referred to support services</t>
  </si>
  <si>
    <t>Patients with a Diagnosis of SUD Who Were Referred to Support Services</t>
  </si>
  <si>
    <t>Please report the total number of patients with a diagnosis of SUD who were referred to support services within the past 6-months, by type of service.</t>
  </si>
  <si>
    <t>Childcare</t>
  </si>
  <si>
    <t xml:space="preserve">Employment services </t>
  </si>
  <si>
    <t>Prenatal/postpartum care services</t>
  </si>
  <si>
    <t>Recovery housing</t>
  </si>
  <si>
    <t>Transportation to treatment</t>
  </si>
  <si>
    <t xml:space="preserve">Other Support Services - Type 1 </t>
  </si>
  <si>
    <t xml:space="preserve">Other Support Services - Type 2 </t>
  </si>
  <si>
    <t xml:space="preserve">Other Support Services - Type 3 </t>
  </si>
  <si>
    <t>Specify Other Type 3 (if applicable):</t>
  </si>
  <si>
    <t>Patients Who Received MAT</t>
  </si>
  <si>
    <t>Number of Patients Who Have Received MAT</t>
  </si>
  <si>
    <t>Please report the total number of patients who have received medication assisted treatment (MAT) only or MAT with psychosocial therapy within the past 6-months.</t>
  </si>
  <si>
    <t>Number of patients who received MAT AND psychosocial therapy in the past 6-months</t>
  </si>
  <si>
    <t>Number of patients who received MAT ONLY in the past 6-months</t>
  </si>
  <si>
    <t>Patients Who Received MAT for 3 Months or More</t>
  </si>
  <si>
    <t>Number of Patients Who Have Received MAT for 3 Months or More without Interruption</t>
  </si>
  <si>
    <t>Please report the total number of patients who have received MAT (including both medication AND psychosocial therapy) for a period of 3 months or more without interruption in the past 6 months.</t>
  </si>
  <si>
    <t>Workforce</t>
  </si>
  <si>
    <t>Number of Healthcare Providers Who Have DATA Waiver</t>
  </si>
  <si>
    <t>Number of Healthcare Providers within the Project’s Service Area Who Have a DATA Waiver</t>
  </si>
  <si>
    <r>
      <t xml:space="preserve">Please report the total number of healthcare providers </t>
    </r>
    <r>
      <rPr>
        <b/>
        <i/>
        <sz val="11"/>
        <color theme="1"/>
        <rFont val="Calibri"/>
        <family val="2"/>
        <scheme val="minor"/>
      </rPr>
      <t xml:space="preserve">within the service area </t>
    </r>
    <r>
      <rPr>
        <i/>
        <sz val="11"/>
        <color theme="1"/>
        <rFont val="Calibri"/>
        <family val="2"/>
        <scheme val="minor"/>
      </rPr>
      <t xml:space="preserve">who have a Data Treatment Act 2000 (DATA) waiver to prescribe buprenorphine-containing products for medication assisted treatment (MAT).  Additionally, please report the total number of health care providers </t>
    </r>
    <r>
      <rPr>
        <b/>
        <i/>
        <sz val="11"/>
        <color theme="1"/>
        <rFont val="Calibri"/>
        <family val="2"/>
        <scheme val="minor"/>
      </rPr>
      <t xml:space="preserve">within your consortium </t>
    </r>
    <r>
      <rPr>
        <i/>
        <sz val="11"/>
        <color theme="1"/>
        <rFont val="Calibri"/>
        <family val="2"/>
        <scheme val="minor"/>
      </rPr>
      <t xml:space="preserve">who have a DATA Waiver. </t>
    </r>
  </si>
  <si>
    <t>WITHIN THE SERVICE AREA Column</t>
  </si>
  <si>
    <t xml:space="preserve">Certified nurse-midwives </t>
  </si>
  <si>
    <t xml:space="preserve">Certified registered nurse anesthetists </t>
  </si>
  <si>
    <t xml:space="preserve">Clinical nurse specialists </t>
  </si>
  <si>
    <t xml:space="preserve">Nurse practitioners </t>
  </si>
  <si>
    <t>Physician (MD/DOs, including internal medicine, primary care, family medicine, pediatrics, and other specialties)</t>
  </si>
  <si>
    <t>Physician Assistant</t>
  </si>
  <si>
    <t>Psychiatrist (i.e. physician in the specialty of psychiatry)</t>
  </si>
  <si>
    <t>WITHIN THE CONSORTIUM Column</t>
  </si>
  <si>
    <t>Number of Providers Who Have Provided MAT</t>
  </si>
  <si>
    <t xml:space="preserve">Number of Providers Who Have Provided MAT </t>
  </si>
  <si>
    <r>
      <t xml:space="preserve">Please report the </t>
    </r>
    <r>
      <rPr>
        <b/>
        <i/>
        <sz val="11"/>
        <color theme="1"/>
        <rFont val="Calibri"/>
        <family val="2"/>
        <scheme val="minor"/>
      </rPr>
      <t xml:space="preserve">total number </t>
    </r>
    <r>
      <rPr>
        <i/>
        <sz val="11"/>
        <color theme="1"/>
        <rFont val="Calibri"/>
        <family val="2"/>
        <scheme val="minor"/>
      </rPr>
      <t xml:space="preserve">and </t>
    </r>
    <r>
      <rPr>
        <b/>
        <i/>
        <sz val="11"/>
        <color theme="1"/>
        <rFont val="Calibri"/>
        <family val="2"/>
        <scheme val="minor"/>
      </rPr>
      <t>full-time equivalent (FTE)</t>
    </r>
    <r>
      <rPr>
        <i/>
        <sz val="11"/>
        <color theme="1"/>
        <rFont val="Calibri"/>
        <family val="2"/>
        <scheme val="minor"/>
      </rPr>
      <t xml:space="preserve"> of providers within your consortium who have prescribed medications that are used to treat OUD in the past 6-months, by provider type. Please provide FTE in (00.00) format.</t>
    </r>
  </si>
  <si>
    <t>TOTAL NUMBER Column</t>
  </si>
  <si>
    <t xml:space="preserve">Other Type 1: </t>
  </si>
  <si>
    <t xml:space="preserve">Other Type 2: </t>
  </si>
  <si>
    <t xml:space="preserve">Other Type 3: </t>
  </si>
  <si>
    <t>FTE Column</t>
  </si>
  <si>
    <t>Number of Eligible Providers without a DATA Waiver</t>
  </si>
  <si>
    <r>
      <t xml:space="preserve">Please report the total number and full-time equivalent (FTE) of providers </t>
    </r>
    <r>
      <rPr>
        <b/>
        <i/>
        <sz val="11"/>
        <color theme="1"/>
        <rFont val="Calibri"/>
        <family val="2"/>
        <scheme val="minor"/>
      </rPr>
      <t xml:space="preserve">within your consortium </t>
    </r>
    <r>
      <rPr>
        <i/>
        <sz val="11"/>
        <color theme="1"/>
        <rFont val="Calibri"/>
        <family val="2"/>
        <scheme val="minor"/>
      </rPr>
      <t xml:space="preserve">who are eligible for the Data Treatment Act 2000 (DATA) waiver but </t>
    </r>
    <r>
      <rPr>
        <i/>
        <u/>
        <sz val="11"/>
        <color theme="1"/>
        <rFont val="Calibri"/>
        <family val="2"/>
        <scheme val="minor"/>
      </rPr>
      <t>have not yet</t>
    </r>
    <r>
      <rPr>
        <i/>
        <sz val="11"/>
        <color theme="1"/>
        <rFont val="Calibri"/>
        <family val="2"/>
        <scheme val="minor"/>
      </rPr>
      <t xml:space="preserve"> completed the necessary training to receive a waiver. Please specify by provider type and  provide FTE in (00.00) format. 
NOTE: This is the full list of provider types eligible to receive the DATA waiver at this time. If policy changes, we may use this response option to gather additional information on providers who become eligible.
</t>
    </r>
  </si>
  <si>
    <t>FTE  Column</t>
  </si>
  <si>
    <t>Number of Providers Currently Providing SUD/OUD Treatment Services</t>
  </si>
  <si>
    <t>Number and FTE Currently Providing SUD/OUD Treatment Services</t>
  </si>
  <si>
    <r>
      <t xml:space="preserve">Please report the </t>
    </r>
    <r>
      <rPr>
        <b/>
        <i/>
        <sz val="11"/>
        <color theme="1"/>
        <rFont val="Calibri"/>
        <family val="2"/>
        <scheme val="minor"/>
      </rPr>
      <t>total number</t>
    </r>
    <r>
      <rPr>
        <i/>
        <sz val="11"/>
        <color theme="1"/>
        <rFont val="Calibri"/>
        <family val="2"/>
        <scheme val="minor"/>
      </rPr>
      <t xml:space="preserve"> and </t>
    </r>
    <r>
      <rPr>
        <b/>
        <i/>
        <sz val="11"/>
        <color theme="1"/>
        <rFont val="Calibri"/>
        <family val="2"/>
        <scheme val="minor"/>
      </rPr>
      <t xml:space="preserve">full time equivalent (FTE) </t>
    </r>
    <r>
      <rPr>
        <i/>
        <sz val="11"/>
        <color theme="1"/>
        <rFont val="Calibri"/>
        <family val="2"/>
        <scheme val="minor"/>
      </rPr>
      <t>of providers within your consortium currently implementing SUD/OUD services, including MAT, in support of the RCORP project either directly or through contract(s). Please specify by provider type. Please provide FTE in (00.00) format.</t>
    </r>
  </si>
  <si>
    <t>Certified nurse-midwife</t>
  </si>
  <si>
    <t>Certified registered nurse anesthetists</t>
  </si>
  <si>
    <t>Clinical nurse specialist</t>
  </si>
  <si>
    <t>Clinical psychologists</t>
  </si>
  <si>
    <t>Counseling psychologists</t>
  </si>
  <si>
    <t>Licensed clinical social workers</t>
  </si>
  <si>
    <t>Licensed professional counselors</t>
  </si>
  <si>
    <t>Marriage and family therapists</t>
  </si>
  <si>
    <t>Peer support specialists</t>
  </si>
  <si>
    <t>Pharmacists</t>
  </si>
  <si>
    <t>Physicians (MD/DOs, including internal medicine, family medicine, pediatrics, and other specialties)</t>
  </si>
  <si>
    <t>Physician assistants</t>
  </si>
  <si>
    <t>Psychiatric nurse specialists</t>
  </si>
  <si>
    <t>Psychiatrists (i.e. physician in the specialty of psychiatry)</t>
  </si>
  <si>
    <t>Registered nurses</t>
  </si>
  <si>
    <t>SUD counselors</t>
  </si>
  <si>
    <t>Number of Providers, Paraprofessionals, and Community Members (Non-Providers) Who Received General SUD Education or Training</t>
  </si>
  <si>
    <r>
      <t xml:space="preserve">Please report the total number of </t>
    </r>
    <r>
      <rPr>
        <b/>
        <i/>
        <sz val="11"/>
        <color theme="1"/>
        <rFont val="Calibri"/>
        <family val="2"/>
        <scheme val="minor"/>
      </rPr>
      <t>providers</t>
    </r>
    <r>
      <rPr>
        <i/>
        <sz val="11"/>
        <color theme="1"/>
        <rFont val="Calibri"/>
        <family val="2"/>
        <scheme val="minor"/>
      </rPr>
      <t xml:space="preserve">, </t>
    </r>
    <r>
      <rPr>
        <b/>
        <i/>
        <sz val="11"/>
        <color theme="1"/>
        <rFont val="Calibri"/>
        <family val="2"/>
        <scheme val="minor"/>
      </rPr>
      <t>paraprofessional staff</t>
    </r>
    <r>
      <rPr>
        <i/>
        <sz val="11"/>
        <color theme="1"/>
        <rFont val="Calibri"/>
        <family val="2"/>
        <scheme val="minor"/>
      </rPr>
      <t xml:space="preserve">, and </t>
    </r>
    <r>
      <rPr>
        <b/>
        <i/>
        <sz val="11"/>
        <color theme="1"/>
        <rFont val="Calibri"/>
        <family val="2"/>
        <scheme val="minor"/>
      </rPr>
      <t>community members</t>
    </r>
    <r>
      <rPr>
        <i/>
        <sz val="11"/>
        <color theme="1"/>
        <rFont val="Calibri"/>
        <family val="2"/>
        <scheme val="minor"/>
      </rPr>
      <t xml:space="preserve"> (non-providers) who participated in direct substance use disorder education or training activities within the past 6-months as a result of RCORP funding.  For each topic area, please provide the number of participants in each category: Providers, paraprofessional staff (e.g. peer support staff, care managers, care navigators, other recovery support staff) and community members (neither providers nor paraprofessional staff). </t>
    </r>
  </si>
  <si>
    <t>PROVIDERS Column</t>
  </si>
  <si>
    <t xml:space="preserve">Mental health first aid </t>
  </si>
  <si>
    <t>Naloxone training</t>
  </si>
  <si>
    <t xml:space="preserve">Opioid prescribing guidelines </t>
  </si>
  <si>
    <t xml:space="preserve">Stigma reduction </t>
  </si>
  <si>
    <t xml:space="preserve">Other Type 4: </t>
  </si>
  <si>
    <t>Specify Other Type 4 (if applicable):</t>
  </si>
  <si>
    <t>PARAPROFESSIONAL STAFF Column</t>
  </si>
  <si>
    <t>COMMUNITY MEMBERS Column</t>
  </si>
  <si>
    <t>This section to be completed by the lead applicant organization, on behalf of the consortium</t>
  </si>
  <si>
    <t>If you have more than 4 organizations in your consortium unhide the relevant columns to the right (columns I-AR)...</t>
  </si>
  <si>
    <t>Information to report:</t>
  </si>
  <si>
    <t>Partner Organization 1 (Name)</t>
  </si>
  <si>
    <t>Partner Organization 2 (Name)</t>
  </si>
  <si>
    <t>Partner Organization 3 (Name)</t>
  </si>
  <si>
    <t>Partner Organization 4 (Name)</t>
  </si>
  <si>
    <t>Partner Organization 5 (Name)</t>
  </si>
  <si>
    <t>Partner Organization 6 (Name)</t>
  </si>
  <si>
    <t xml:space="preserve">Partner Organization 7 (Name) </t>
  </si>
  <si>
    <t>Partner Organization 8 (Name)</t>
  </si>
  <si>
    <t>Partner Organization 9 (Name)</t>
  </si>
  <si>
    <t>Partner Organization 10 (Name)</t>
  </si>
  <si>
    <t xml:space="preserve">Partner Organization 11 (Name) </t>
  </si>
  <si>
    <t>Partner Organization 12 (Name)</t>
  </si>
  <si>
    <t>Partner Organization 13 (Name)</t>
  </si>
  <si>
    <t>Partner Organization 14 (Name)</t>
  </si>
  <si>
    <t xml:space="preserve">Partner Organization 15 (Name) </t>
  </si>
  <si>
    <t>Partner Organization 16 (Name)</t>
  </si>
  <si>
    <t>Partner Organization 17 (Name)</t>
  </si>
  <si>
    <t>Partner Organization 18 (Name)</t>
  </si>
  <si>
    <t xml:space="preserve">Partner Organization 19 (Name) </t>
  </si>
  <si>
    <t>Partner Organization 20 (Name)</t>
  </si>
  <si>
    <t>Partner Organization 21 (Name)</t>
  </si>
  <si>
    <t>Partner Organization 22 (Name)</t>
  </si>
  <si>
    <t xml:space="preserve">Partner Organization 23 (Name) </t>
  </si>
  <si>
    <t>Partner Organization 24 (Name)</t>
  </si>
  <si>
    <t>Partner Organization 25 (Name)</t>
  </si>
  <si>
    <t>Partner Organization 26 (Name)</t>
  </si>
  <si>
    <t xml:space="preserve">Partner Organization 27 (Name) </t>
  </si>
  <si>
    <t>Partner Organization 28 (Name)</t>
  </si>
  <si>
    <t>Partner Organization 29 (Name)</t>
  </si>
  <si>
    <t>Partner Organization 30 (Name)</t>
  </si>
  <si>
    <t xml:space="preserve">Partner Organization 31 (Name) </t>
  </si>
  <si>
    <t>Partner Organization 32 (Name)</t>
  </si>
  <si>
    <t>Partner Organization 33 (Name)</t>
  </si>
  <si>
    <t>Partner Organization 34 (Name)</t>
  </si>
  <si>
    <t>Partner Organization 35 (Name)</t>
  </si>
  <si>
    <t xml:space="preserve">Partner Organization 36 (Name) </t>
  </si>
  <si>
    <t>Partner Organization 37 (Name)</t>
  </si>
  <si>
    <t>Partner Organization 38 (Name)</t>
  </si>
  <si>
    <t>Partner Organization 39 (Name)</t>
  </si>
  <si>
    <t xml:space="preserve">Partner Organization 40 (Name) </t>
  </si>
  <si>
    <t>Data Source</t>
  </si>
  <si>
    <t>Data Notes/Comments</t>
  </si>
  <si>
    <t>Consortium Composition</t>
  </si>
  <si>
    <t>Organization type (select one):</t>
  </si>
  <si>
    <t>If other medical agency or organization, specify:</t>
  </si>
  <si>
    <t>If other social service or 
non-medical agency or organization, specify:</t>
  </si>
  <si>
    <t>Identify the State(s) included in the project service area. Write in the abbreviation for each state.</t>
  </si>
  <si>
    <r>
      <t>Please indicate the type(s) of sources of funding that you plan to use to sustain the consortium and/or its activities using the following categories (</t>
    </r>
    <r>
      <rPr>
        <sz val="11"/>
        <color theme="1"/>
        <rFont val="Calibri"/>
        <family val="2"/>
        <scheme val="minor"/>
      </rPr>
      <t>please check all that apply)</t>
    </r>
  </si>
  <si>
    <t>Other Type 1</t>
  </si>
  <si>
    <t>If Yes, Specify Other Type 1:</t>
  </si>
  <si>
    <t>Other Type 2</t>
  </si>
  <si>
    <t>If Yes, Specify Other Type 2:</t>
  </si>
  <si>
    <t>Other Type 3</t>
  </si>
  <si>
    <t>If Yes, Specify Other Type 3:</t>
  </si>
  <si>
    <t>If you have more than 4 organizations please unhide columns I-AR</t>
  </si>
  <si>
    <t>Measure Name</t>
  </si>
  <si>
    <t>Total to report 
(Autosum)</t>
  </si>
  <si>
    <t>This table collects demographic information for all individuals who have received direct services for substance use disorder (SUD), including opioid use disorder (OUD) funded by the Rural Communities Opioid Response Program (RCORP) in the project’s rural service area. 
Please do not leave any sections blank or use N/A (not applicable) since the measures are applicable to all RCORP grantees providing direct services. If the number for a particular category is zero (0), please put zero in the appropriate section (e.g., if the total number that is Hispanic or Latino is zero (0), enter zero in that section). Totals for each subsection should be equal to each other.</t>
  </si>
  <si>
    <t>45-54</t>
  </si>
  <si>
    <t>Section Name</t>
  </si>
  <si>
    <r>
      <t xml:space="preserve">Total to report
</t>
    </r>
    <r>
      <rPr>
        <b/>
        <i/>
        <sz val="11"/>
        <color theme="0"/>
        <rFont val="Calibri"/>
        <family val="2"/>
        <scheme val="minor"/>
      </rPr>
      <t xml:space="preserve">(Consortium lead to report) </t>
    </r>
  </si>
  <si>
    <t>NAS/NOW-related Birth in Project’s Service Area</t>
  </si>
  <si>
    <t>Section Name in PIMS</t>
  </si>
  <si>
    <r>
      <t xml:space="preserve">Number of patients diagnosed with </t>
    </r>
    <r>
      <rPr>
        <b/>
        <sz val="11"/>
        <color theme="1"/>
        <rFont val="Calibri"/>
        <family val="2"/>
        <scheme val="minor"/>
      </rPr>
      <t>alcohol use disorder</t>
    </r>
    <r>
      <rPr>
        <sz val="11"/>
        <color theme="1"/>
        <rFont val="Calibri"/>
        <family val="2"/>
        <scheme val="minor"/>
      </rPr>
      <t xml:space="preserve"> (AUD) </t>
    </r>
  </si>
  <si>
    <r>
      <rPr>
        <sz val="7"/>
        <color theme="1"/>
        <rFont val="Times New Roman"/>
        <family val="1"/>
      </rPr>
      <t xml:space="preserve"> </t>
    </r>
    <r>
      <rPr>
        <sz val="11"/>
        <color theme="1"/>
        <rFont val="Calibri"/>
        <family val="2"/>
        <scheme val="minor"/>
      </rPr>
      <t xml:space="preserve">Employment services </t>
    </r>
  </si>
  <si>
    <r>
      <rPr>
        <sz val="7"/>
        <color theme="1"/>
        <rFont val="Times New Roman"/>
        <family val="1"/>
      </rPr>
      <t xml:space="preserve"> </t>
    </r>
    <r>
      <rPr>
        <sz val="11"/>
        <color theme="1"/>
        <rFont val="Calibri"/>
        <family val="2"/>
        <scheme val="minor"/>
      </rPr>
      <t xml:space="preserve">Other Support Services - Type 1 </t>
    </r>
    <r>
      <rPr>
        <i/>
        <sz val="11"/>
        <color theme="1"/>
        <rFont val="Calibri"/>
        <family val="2"/>
        <scheme val="minor"/>
      </rPr>
      <t>(please specify below)</t>
    </r>
  </si>
  <si>
    <r>
      <rPr>
        <sz val="7"/>
        <color theme="1"/>
        <rFont val="Times New Roman"/>
        <family val="1"/>
      </rPr>
      <t xml:space="preserve"> </t>
    </r>
    <r>
      <rPr>
        <sz val="11"/>
        <color theme="1"/>
        <rFont val="Calibri"/>
        <family val="2"/>
        <scheme val="minor"/>
      </rPr>
      <t xml:space="preserve">Other Support Services - Type 2 </t>
    </r>
    <r>
      <rPr>
        <i/>
        <sz val="11"/>
        <color theme="1"/>
        <rFont val="Calibri"/>
        <family val="2"/>
        <scheme val="minor"/>
      </rPr>
      <t>(please specify below)</t>
    </r>
  </si>
  <si>
    <r>
      <rPr>
        <sz val="7"/>
        <color theme="1"/>
        <rFont val="Times New Roman"/>
        <family val="1"/>
      </rPr>
      <t xml:space="preserve"> </t>
    </r>
    <r>
      <rPr>
        <sz val="11"/>
        <color theme="1"/>
        <rFont val="Calibri"/>
        <family val="2"/>
        <scheme val="minor"/>
      </rPr>
      <t>Other Support Services - Type 3</t>
    </r>
    <r>
      <rPr>
        <sz val="11"/>
        <color theme="1"/>
        <rFont val="Calibri"/>
        <family val="1"/>
        <scheme val="minor"/>
      </rPr>
      <t xml:space="preserve"> </t>
    </r>
    <r>
      <rPr>
        <i/>
        <sz val="11"/>
        <color theme="1"/>
        <rFont val="Calibri"/>
        <family val="2"/>
        <scheme val="minor"/>
      </rPr>
      <t>(please specify below)</t>
    </r>
  </si>
  <si>
    <r>
      <t xml:space="preserve">Total to report 
</t>
    </r>
    <r>
      <rPr>
        <b/>
        <sz val="9"/>
        <color theme="1"/>
        <rFont val="Calibri"/>
        <family val="2"/>
        <scheme val="minor"/>
      </rPr>
      <t>(Autosum)</t>
    </r>
  </si>
  <si>
    <t>Number of Healthcare Providers who have DATA Waiver</t>
  </si>
  <si>
    <t>Number of Healthcare Providers within the Project’s Service Area who have a DATA Waiver</t>
  </si>
  <si>
    <r>
      <t xml:space="preserve">Please report the </t>
    </r>
    <r>
      <rPr>
        <b/>
        <i/>
        <sz val="11"/>
        <color theme="1"/>
        <rFont val="Calibri"/>
        <family val="2"/>
        <scheme val="minor"/>
      </rPr>
      <t>total number</t>
    </r>
    <r>
      <rPr>
        <i/>
        <sz val="11"/>
        <color theme="1"/>
        <rFont val="Calibri"/>
        <family val="2"/>
        <scheme val="minor"/>
      </rPr>
      <t xml:space="preserve"> and </t>
    </r>
    <r>
      <rPr>
        <b/>
        <i/>
        <sz val="11"/>
        <color theme="1"/>
        <rFont val="Calibri"/>
        <family val="2"/>
        <scheme val="minor"/>
      </rPr>
      <t xml:space="preserve">full-time equivalent </t>
    </r>
    <r>
      <rPr>
        <i/>
        <sz val="11"/>
        <color theme="1"/>
        <rFont val="Calibri"/>
        <family val="2"/>
        <scheme val="minor"/>
      </rPr>
      <t>(FTE) of providers within your consortium</t>
    </r>
    <r>
      <rPr>
        <b/>
        <i/>
        <sz val="11"/>
        <color theme="1"/>
        <rFont val="Calibri"/>
        <family val="2"/>
        <scheme val="minor"/>
      </rPr>
      <t xml:space="preserve"> </t>
    </r>
    <r>
      <rPr>
        <i/>
        <sz val="11"/>
        <color theme="1"/>
        <rFont val="Calibri"/>
        <family val="2"/>
        <scheme val="minor"/>
      </rPr>
      <t xml:space="preserve">who are eligible for the Data Treatment Act 2000 (DATA) waiver but </t>
    </r>
    <r>
      <rPr>
        <i/>
        <u/>
        <sz val="11"/>
        <color theme="1"/>
        <rFont val="Calibri"/>
        <family val="2"/>
        <scheme val="minor"/>
      </rPr>
      <t>have not yet</t>
    </r>
    <r>
      <rPr>
        <i/>
        <sz val="11"/>
        <color theme="1"/>
        <rFont val="Calibri"/>
        <family val="2"/>
        <scheme val="minor"/>
      </rPr>
      <t xml:space="preserve"> completed the necessary training to receive a waiver. Please specify by provider type and  provide FTE in (00.00) format. 
NOTE: This is the full list of provider types eligible to receive the DATA waiver at this time. If policy changes, we may use this response option to gather additional information on providers who become eligible.
</t>
    </r>
  </si>
  <si>
    <t>Number of Providers, Paraprofessionals, and Community Members (Non-providers) Who Received General SUD Education or Training</t>
  </si>
  <si>
    <t>Organization type:</t>
  </si>
  <si>
    <t>If other social service or non-medical agency or organization, specify:</t>
  </si>
  <si>
    <t>Specify Other Type 1:</t>
  </si>
  <si>
    <t>Specify Other Type 2:</t>
  </si>
  <si>
    <t>Specify Other Type 3:</t>
  </si>
  <si>
    <t>Total to report 
(from lead applicant)</t>
  </si>
  <si>
    <r>
      <rPr>
        <sz val="7"/>
        <color theme="1"/>
        <rFont val="Calibri"/>
        <family val="2"/>
        <scheme val="minor"/>
      </rPr>
      <t xml:space="preserve"> </t>
    </r>
    <r>
      <rPr>
        <sz val="11"/>
        <color theme="1"/>
        <rFont val="Calibri"/>
        <family val="2"/>
        <scheme val="minor"/>
      </rPr>
      <t xml:space="preserve">Number of patients who screened positive for </t>
    </r>
    <r>
      <rPr>
        <b/>
        <sz val="11"/>
        <color theme="1"/>
        <rFont val="Calibri"/>
        <family val="2"/>
        <scheme val="minor"/>
      </rPr>
      <t>other substance</t>
    </r>
    <r>
      <rPr>
        <sz val="11"/>
        <color theme="1"/>
        <rFont val="Calibri"/>
        <family val="2"/>
        <scheme val="minor"/>
      </rPr>
      <t xml:space="preserve"> overuse/misuse (or at risk of this)</t>
    </r>
  </si>
  <si>
    <r>
      <rPr>
        <sz val="7"/>
        <color theme="1"/>
        <rFont val="Calibri"/>
        <family val="2"/>
        <scheme val="minor"/>
      </rPr>
      <t xml:space="preserve"> </t>
    </r>
    <r>
      <rPr>
        <sz val="11"/>
        <color theme="1"/>
        <rFont val="Calibri"/>
        <family val="2"/>
        <scheme val="minor"/>
      </rPr>
      <t xml:space="preserve">Number of patients diagnosed with </t>
    </r>
    <r>
      <rPr>
        <b/>
        <sz val="11"/>
        <color theme="1"/>
        <rFont val="Calibri"/>
        <family val="2"/>
        <scheme val="minor"/>
      </rPr>
      <t>opioid use disorder</t>
    </r>
    <r>
      <rPr>
        <sz val="11"/>
        <color theme="1"/>
        <rFont val="Calibri"/>
        <family val="2"/>
        <scheme val="minor"/>
      </rPr>
      <t xml:space="preserve"> (OUD) </t>
    </r>
  </si>
  <si>
    <r>
      <rPr>
        <sz val="7"/>
        <color theme="1"/>
        <rFont val="Calibri"/>
        <family val="2"/>
        <scheme val="minor"/>
      </rPr>
      <t xml:space="preserve"> </t>
    </r>
    <r>
      <rPr>
        <sz val="11"/>
        <color theme="1"/>
        <rFont val="Calibri"/>
        <family val="2"/>
        <scheme val="minor"/>
      </rPr>
      <t xml:space="preserve">Number of patients diagnosed with </t>
    </r>
    <r>
      <rPr>
        <b/>
        <sz val="11"/>
        <color theme="1"/>
        <rFont val="Calibri"/>
        <family val="2"/>
        <scheme val="minor"/>
      </rPr>
      <t>methamphetamine use disorder</t>
    </r>
  </si>
  <si>
    <r>
      <rPr>
        <sz val="7"/>
        <color theme="1"/>
        <rFont val="Times New Roman"/>
        <family val="1"/>
      </rPr>
      <t xml:space="preserve"> </t>
    </r>
    <r>
      <rPr>
        <i/>
        <sz val="11"/>
        <color theme="1"/>
        <rFont val="Calibri"/>
        <family val="2"/>
        <scheme val="minor"/>
      </rPr>
      <t xml:space="preserve">Employment services </t>
    </r>
  </si>
  <si>
    <r>
      <rPr>
        <sz val="7"/>
        <color theme="1"/>
        <rFont val="Times New Roman"/>
        <family val="1"/>
      </rPr>
      <t xml:space="preserve"> </t>
    </r>
    <r>
      <rPr>
        <sz val="11"/>
        <color theme="1"/>
        <rFont val="Calibri"/>
        <family val="2"/>
        <scheme val="minor"/>
      </rPr>
      <t xml:space="preserve">Other Support Services - Type 1 </t>
    </r>
  </si>
  <si>
    <r>
      <rPr>
        <sz val="7"/>
        <color theme="1"/>
        <rFont val="Times New Roman"/>
        <family val="1"/>
      </rPr>
      <t xml:space="preserve"> </t>
    </r>
    <r>
      <rPr>
        <sz val="11"/>
        <color theme="1"/>
        <rFont val="Calibri"/>
        <family val="2"/>
        <scheme val="minor"/>
      </rPr>
      <t xml:space="preserve">Other Support Services - Type 2 </t>
    </r>
  </si>
  <si>
    <r>
      <rPr>
        <sz val="7"/>
        <color theme="1"/>
        <rFont val="Times New Roman"/>
        <family val="1"/>
      </rPr>
      <t xml:space="preserve"> </t>
    </r>
    <r>
      <rPr>
        <sz val="11"/>
        <color theme="1"/>
        <rFont val="Calibri"/>
        <family val="2"/>
        <scheme val="minor"/>
      </rPr>
      <t>Other Support Services - Type 3</t>
    </r>
  </si>
  <si>
    <t>NOTE: Lead applicants will need to review this data. They may need to edit the data in rows 4 and 5 of the Service Area &amp; Consortium tabs to ensure (1) that the other category is only used when the provided options are not appropriate and (2) that similar other responses are classified in the same way.</t>
  </si>
  <si>
    <t>NOTE: Lead applicants will need to review this data. They may need to edit the data in rows 15-21 of the Direct Services tabs so that the same substances are reported on each type of "other" line.</t>
  </si>
  <si>
    <t>NOTE: Lead applicants will need to review this data. They may need to edit the data in rows 32-37 of the Direct Services tabs so that the same services are reported on each type of "other" line.</t>
  </si>
  <si>
    <t>NOTE: Lead applicants will need to review this data. They may need to edit the data in rows 31-36 of the Workforce tabs so that the same types of other providers are reported on each type of "other" line.</t>
  </si>
  <si>
    <t>NOTE: Lead applicants will need to review this data. They may need to edit the data in rows 46-51 of the Workforce tabs so that the same types of other providers are reported on each type of "other" line.</t>
  </si>
  <si>
    <t>NOTE: Lead applicants will need to review this data. They may need to edit the data in rows 91-96 of the Workforce tabs so that the same types of other providers are reported on each type of "other" line.</t>
  </si>
  <si>
    <t>NOTE: Lead applicants will need to review this data. They may need to edit the data in rows 115-120 of the Workforce tabs so that the same types of other providers are reported on each type of "other" line.</t>
  </si>
  <si>
    <t>NOTE: Lead applicants will need to review this data. They may need to edit the data in rows 127-134 of the Workforce tabs so that the same types of other SUD education or training activities are reported on each type of "other" line.</t>
  </si>
  <si>
    <t>NOTE: Lead applicants will need to review this data. They may need to edit the data in rows 140-147 of the Workforce tabs so that the same types of other SUD education or training activities are reported on each type of "other" line.</t>
  </si>
  <si>
    <t>NOTE: Lead applicants will need to review this data. They may need to edit the data in rows 153-160 of the Workforce tabs so that the same types of other SUD education or training activities are reported on each type of "other" line.</t>
  </si>
  <si>
    <t>NOTE: Lead applicants will need to review this data. They may need to edit the data in rows 4 and 6 of the Service Area &amp; Consortium tabs to ensure (1) that the other category is only used when the provided options are not appropriate and (2) that similar other responses are classified in the same way.</t>
  </si>
  <si>
    <r>
      <t>Number of patients diagnosed with other substance use disorders (SUD) -</t>
    </r>
    <r>
      <rPr>
        <b/>
        <sz val="11"/>
        <color theme="1"/>
        <rFont val="Calibri"/>
        <family val="2"/>
        <scheme val="minor"/>
      </rPr>
      <t xml:space="preserve"> TOTAL
</t>
    </r>
    <r>
      <rPr>
        <i/>
        <sz val="11"/>
        <color theme="1"/>
        <rFont val="Calibri"/>
        <family val="2"/>
        <scheme val="minor"/>
      </rPr>
      <t>NOTE: Please breakdown by specific disorders below.</t>
    </r>
  </si>
  <si>
    <r>
      <t>Number of patients diagnosed with other substance use disorders (SUD) -</t>
    </r>
    <r>
      <rPr>
        <b/>
        <sz val="11"/>
        <color theme="1"/>
        <rFont val="Calibri"/>
        <family val="2"/>
        <scheme val="minor"/>
      </rPr>
      <t xml:space="preserve"> TOTAL
</t>
    </r>
    <r>
      <rPr>
        <i/>
        <sz val="11"/>
        <color theme="1"/>
        <rFont val="Calibri"/>
        <family val="2"/>
        <scheme val="minor"/>
      </rPr>
      <t>NOTE: Please provide a breakdown by specific disorders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</si>
</sst>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sz val="8"/>
      <color theme="1"/>
      <name val="Calibri"/>
      <family val="2"/>
      <scheme val="minor"/>
    </font>
    <font>
      <i/>
      <sz val="11"/>
      <color theme="1"/>
      <name val="Calibri"/>
      <family val="2"/>
      <scheme val="minor"/>
    </font>
    <font>
      <i/>
      <u/>
      <sz val="11"/>
      <color theme="1"/>
      <name val="Calibri"/>
      <family val="2"/>
      <scheme val="minor"/>
    </font>
    <font>
      <sz val="7"/>
      <color theme="1"/>
      <name val="Times New Roman"/>
      <family val="1"/>
    </font>
    <font>
      <sz val="11"/>
      <color theme="1"/>
      <name val="Symbol"/>
      <family val="1"/>
      <charset val="2"/>
    </font>
    <font>
      <b/>
      <i/>
      <sz val="11"/>
      <color theme="1"/>
      <name val="Calibri"/>
      <family val="2"/>
      <scheme val="minor"/>
    </font>
    <font>
      <b/>
      <sz val="12"/>
      <color theme="1"/>
      <name val="Times New Roman"/>
      <family val="1"/>
    </font>
    <font>
      <b/>
      <sz val="12"/>
      <color theme="1"/>
      <name val="Calibri"/>
      <family val="2"/>
      <scheme val="minor"/>
    </font>
    <font>
      <b/>
      <i/>
      <sz val="12"/>
      <color theme="1"/>
      <name val="Calibri"/>
      <family val="2"/>
      <scheme val="minor"/>
    </font>
    <font>
      <sz val="11"/>
      <name val="Calibri"/>
      <family val="2"/>
      <scheme val="minor"/>
    </font>
    <font>
      <sz val="11"/>
      <color rgb="FF333333"/>
      <name val="Calibri"/>
      <family val="2"/>
      <scheme val="minor"/>
    </font>
    <font>
      <u/>
      <sz val="11"/>
      <color theme="10"/>
      <name val="Calibri"/>
      <family val="2"/>
      <scheme val="minor"/>
    </font>
    <font>
      <b/>
      <sz val="11"/>
      <color theme="1"/>
      <name val="Arial"/>
      <family val="2"/>
    </font>
    <font>
      <sz val="11"/>
      <color theme="1"/>
      <name val="Arial"/>
      <family val="2"/>
    </font>
    <font>
      <b/>
      <sz val="14"/>
      <color theme="1"/>
      <name val="Calibri"/>
      <family val="2"/>
      <scheme val="minor"/>
    </font>
    <font>
      <b/>
      <u/>
      <sz val="11"/>
      <color theme="1"/>
      <name val="Calibri"/>
      <family val="2"/>
      <scheme val="minor"/>
    </font>
    <font>
      <b/>
      <sz val="9"/>
      <color theme="1"/>
      <name val="Calibri"/>
      <family val="2"/>
      <scheme val="minor"/>
    </font>
    <font>
      <sz val="12"/>
      <color theme="1"/>
      <name val="Calibri"/>
      <family val="2"/>
      <scheme val="minor"/>
    </font>
    <font>
      <b/>
      <sz val="18"/>
      <color theme="1"/>
      <name val="Calibri"/>
      <family val="2"/>
      <scheme val="minor"/>
    </font>
    <font>
      <b/>
      <sz val="11"/>
      <color rgb="FFFF0000"/>
      <name val="Calibri"/>
      <family val="2"/>
      <scheme val="minor"/>
    </font>
    <font>
      <b/>
      <sz val="14"/>
      <color rgb="FFFF0000"/>
      <name val="Calibri"/>
      <family val="2"/>
      <scheme val="minor"/>
    </font>
    <font>
      <sz val="7"/>
      <color theme="1"/>
      <name val="Calibri"/>
      <family val="2"/>
      <scheme val="minor"/>
    </font>
    <font>
      <b/>
      <sz val="11"/>
      <color theme="0"/>
      <name val="Calibri"/>
      <family val="2"/>
      <scheme val="minor"/>
    </font>
    <font>
      <sz val="11"/>
      <color theme="0"/>
      <name val="Calibri"/>
      <family val="2"/>
      <scheme val="minor"/>
    </font>
    <font>
      <i/>
      <sz val="11"/>
      <name val="Calibri"/>
      <family val="2"/>
      <scheme val="minor"/>
    </font>
    <font>
      <b/>
      <sz val="11"/>
      <name val="Calibri"/>
      <family val="2"/>
      <scheme val="minor"/>
    </font>
    <font>
      <b/>
      <i/>
      <sz val="11"/>
      <color theme="0"/>
      <name val="Calibri"/>
      <family val="2"/>
      <scheme val="minor"/>
    </font>
    <font>
      <sz val="11"/>
      <color theme="1"/>
      <name val="Calibri"/>
      <family val="1"/>
      <scheme val="minor"/>
    </font>
    <font>
      <b/>
      <i/>
      <sz val="11"/>
      <name val="Calibri"/>
      <family val="2"/>
      <scheme val="minor"/>
    </font>
    <font>
      <b/>
      <sz val="11"/>
      <color theme="1"/>
      <name val="Arial"/>
    </font>
    <font>
      <sz val="14"/>
      <color rgb="FFFF000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theme="6" tint="-0.499984740745262"/>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thin">
        <color auto="1"/>
      </left>
      <right style="thin">
        <color auto="1"/>
      </right>
      <top/>
      <bottom/>
      <diagonal/>
    </border>
    <border>
      <left style="thin">
        <color theme="2" tint="-0.499984740745262"/>
      </left>
      <right style="thin">
        <color theme="2" tint="-0.499984740745262"/>
      </right>
      <top/>
      <bottom style="medium">
        <color theme="2" tint="-0.499984740745262"/>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theme="2" tint="-0.499984740745262"/>
      </left>
      <right/>
      <top/>
      <bottom style="medium">
        <color theme="2" tint="-0.499984740745262"/>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727">
    <xf numFmtId="0" fontId="0" fillId="0" borderId="0" xfId="0"/>
    <xf numFmtId="0" fontId="0" fillId="0" borderId="0" xfId="0" applyAlignment="1">
      <alignment wrapText="1"/>
    </xf>
    <xf numFmtId="0" fontId="0" fillId="0" borderId="0" xfId="0" applyAlignment="1">
      <alignment horizontal="left" vertical="top"/>
    </xf>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left" vertical="center" wrapText="1" indent="5"/>
    </xf>
    <xf numFmtId="0" fontId="1" fillId="0" borderId="0" xfId="0" applyFont="1" applyAlignment="1">
      <alignment wrapText="1"/>
    </xf>
    <xf numFmtId="0" fontId="0" fillId="0" borderId="0" xfId="0" applyBorder="1" applyAlignment="1">
      <alignment horizontal="left" vertical="center" wrapText="1" indent="5"/>
    </xf>
    <xf numFmtId="0" fontId="0" fillId="0" borderId="0" xfId="0" applyFont="1" applyAlignment="1">
      <alignment wrapText="1"/>
    </xf>
    <xf numFmtId="0" fontId="1" fillId="0" borderId="0" xfId="0" applyFont="1" applyAlignment="1">
      <alignment horizontal="left" vertical="top"/>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11" fillId="0" borderId="0" xfId="0" applyFont="1"/>
    <xf numFmtId="0" fontId="0" fillId="0" borderId="0" xfId="0" applyFill="1"/>
    <xf numFmtId="0" fontId="0" fillId="0" borderId="0" xfId="0" applyAlignment="1">
      <alignment wrapText="1"/>
    </xf>
    <xf numFmtId="0" fontId="0" fillId="0" borderId="0" xfId="0" applyAlignment="1">
      <alignment vertical="center"/>
    </xf>
    <xf numFmtId="0" fontId="0" fillId="0" borderId="0" xfId="0" applyFont="1"/>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6" xfId="0" applyFont="1" applyFill="1" applyBorder="1" applyAlignment="1">
      <alignment horizontal="left" vertical="center" wrapText="1" indent="8"/>
    </xf>
    <xf numFmtId="0" fontId="0" fillId="0" borderId="0" xfId="0" applyFont="1" applyFill="1" applyBorder="1" applyAlignment="1">
      <alignment vertical="center" wrapText="1"/>
    </xf>
    <xf numFmtId="0" fontId="0" fillId="0" borderId="20" xfId="0" applyBorder="1"/>
    <xf numFmtId="0" fontId="3" fillId="0" borderId="21" xfId="0" applyFont="1" applyBorder="1" applyAlignment="1">
      <alignment vertical="center" wrapText="1"/>
    </xf>
    <xf numFmtId="0" fontId="3" fillId="0" borderId="5" xfId="0" applyFont="1" applyBorder="1" applyAlignment="1">
      <alignment vertical="top" wrapText="1"/>
    </xf>
    <xf numFmtId="0" fontId="15" fillId="0" borderId="0" xfId="0" applyFont="1" applyFill="1" applyBorder="1" applyAlignment="1">
      <alignment wrapText="1"/>
    </xf>
    <xf numFmtId="0" fontId="15" fillId="0" borderId="0" xfId="0" applyFont="1" applyFill="1" applyBorder="1" applyAlignment="1">
      <alignment horizontal="left" wrapText="1"/>
    </xf>
    <xf numFmtId="0" fontId="3" fillId="0" borderId="27"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horizontal="left" vertical="center" wrapText="1" indent="5"/>
    </xf>
    <xf numFmtId="0" fontId="0" fillId="0" borderId="9" xfId="0" applyBorder="1" applyAlignment="1">
      <alignment wrapText="1"/>
    </xf>
    <xf numFmtId="0" fontId="0" fillId="0" borderId="0" xfId="0" applyAlignment="1"/>
    <xf numFmtId="0" fontId="0" fillId="0" borderId="8" xfId="0" applyBorder="1"/>
    <xf numFmtId="0" fontId="0" fillId="0" borderId="21" xfId="0" applyFont="1" applyBorder="1" applyAlignment="1">
      <alignment vertical="center" wrapText="1"/>
    </xf>
    <xf numFmtId="0" fontId="12" fillId="0" borderId="3" xfId="0" applyFont="1" applyBorder="1" applyAlignment="1">
      <alignment vertical="center" wrapText="1"/>
    </xf>
    <xf numFmtId="0" fontId="12" fillId="0" borderId="21" xfId="0" applyFont="1" applyBorder="1" applyAlignment="1">
      <alignment vertical="center" wrapText="1"/>
    </xf>
    <xf numFmtId="0" fontId="0" fillId="0" borderId="0" xfId="0" applyBorder="1"/>
    <xf numFmtId="0" fontId="17" fillId="0" borderId="0" xfId="0" applyFont="1"/>
    <xf numFmtId="0" fontId="1" fillId="3"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0" borderId="27" xfId="0" applyFont="1" applyFill="1" applyBorder="1" applyAlignment="1">
      <alignment vertical="top" wrapText="1"/>
    </xf>
    <xf numFmtId="0" fontId="3" fillId="0" borderId="15"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27"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 xfId="0" applyFont="1" applyBorder="1" applyAlignment="1">
      <alignment horizontal="left" vertical="top" wrapText="1"/>
    </xf>
    <xf numFmtId="0" fontId="19" fillId="0" borderId="10" xfId="0" applyFont="1" applyBorder="1" applyAlignment="1">
      <alignment vertical="center" wrapText="1"/>
    </xf>
    <xf numFmtId="0" fontId="19" fillId="0" borderId="6" xfId="0" applyFont="1" applyBorder="1" applyAlignment="1">
      <alignment vertical="center" wrapText="1"/>
    </xf>
    <xf numFmtId="0" fontId="19" fillId="0" borderId="21"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9" fillId="0" borderId="3" xfId="0" applyFont="1" applyBorder="1" applyAlignment="1">
      <alignment vertical="center" wrapText="1"/>
    </xf>
    <xf numFmtId="0" fontId="0" fillId="0" borderId="20" xfId="0" applyFont="1" applyBorder="1"/>
    <xf numFmtId="0" fontId="0" fillId="4" borderId="10" xfId="0" applyFont="1" applyFill="1" applyBorder="1" applyAlignment="1">
      <alignment wrapText="1"/>
    </xf>
    <xf numFmtId="0" fontId="1" fillId="3" borderId="24" xfId="0" applyFont="1" applyFill="1" applyBorder="1" applyAlignment="1">
      <alignment vertical="top"/>
    </xf>
    <xf numFmtId="0" fontId="0" fillId="4" borderId="12" xfId="0" applyFont="1" applyFill="1" applyBorder="1" applyAlignment="1">
      <alignment wrapText="1"/>
    </xf>
    <xf numFmtId="0" fontId="0" fillId="4" borderId="18" xfId="0" applyFont="1" applyFill="1" applyBorder="1" applyAlignment="1">
      <alignment wrapText="1"/>
    </xf>
    <xf numFmtId="0" fontId="1" fillId="4" borderId="2" xfId="0" applyFont="1" applyFill="1" applyBorder="1" applyAlignment="1">
      <alignment horizontal="center" wrapText="1"/>
    </xf>
    <xf numFmtId="0" fontId="1" fillId="0" borderId="0" xfId="0" applyFont="1" applyAlignment="1"/>
    <xf numFmtId="0" fontId="1" fillId="3" borderId="29" xfId="0" applyFont="1" applyFill="1" applyBorder="1" applyAlignment="1">
      <alignment horizontal="center" wrapText="1"/>
    </xf>
    <xf numFmtId="0" fontId="0" fillId="0" borderId="26" xfId="0" applyFont="1" applyBorder="1" applyAlignment="1">
      <alignment vertical="center" wrapText="1"/>
    </xf>
    <xf numFmtId="0" fontId="0" fillId="0" borderId="13" xfId="0" applyFont="1" applyBorder="1" applyAlignment="1">
      <alignment vertical="center" wrapText="1"/>
    </xf>
    <xf numFmtId="0" fontId="6" fillId="0" borderId="9" xfId="0" applyFont="1" applyBorder="1" applyAlignment="1">
      <alignment horizontal="left" vertical="center" wrapText="1" indent="5"/>
    </xf>
    <xf numFmtId="0" fontId="3" fillId="0" borderId="0" xfId="0" applyFont="1" applyAlignment="1">
      <alignment vertical="top" wrapText="1"/>
    </xf>
    <xf numFmtId="0" fontId="3" fillId="0" borderId="18" xfId="0" applyFont="1" applyBorder="1" applyAlignment="1">
      <alignment vertical="center" wrapText="1"/>
    </xf>
    <xf numFmtId="0" fontId="0" fillId="0" borderId="10" xfId="0" applyFont="1" applyBorder="1" applyAlignment="1">
      <alignment horizontal="left" vertical="center" wrapText="1" indent="5"/>
    </xf>
    <xf numFmtId="0" fontId="0" fillId="0" borderId="6" xfId="0" applyFont="1" applyBorder="1" applyAlignment="1">
      <alignment horizontal="left" vertical="center" wrapText="1" indent="5"/>
    </xf>
    <xf numFmtId="0" fontId="0" fillId="0" borderId="21" xfId="0" applyFont="1" applyBorder="1" applyAlignment="1">
      <alignment horizontal="left" vertical="center" wrapText="1" indent="5"/>
    </xf>
    <xf numFmtId="0" fontId="3" fillId="0" borderId="18" xfId="0" applyFont="1" applyBorder="1" applyAlignment="1">
      <alignment vertical="top" wrapText="1"/>
    </xf>
    <xf numFmtId="0" fontId="3" fillId="0" borderId="2" xfId="0" applyFont="1" applyBorder="1" applyAlignment="1">
      <alignment vertical="top" wrapText="1"/>
    </xf>
    <xf numFmtId="0" fontId="3" fillId="0" borderId="4" xfId="0" applyFont="1" applyFill="1" applyBorder="1" applyAlignment="1">
      <alignment vertical="top" wrapText="1"/>
    </xf>
    <xf numFmtId="0" fontId="3" fillId="0" borderId="0" xfId="0" applyFont="1" applyFill="1" applyAlignment="1">
      <alignment vertical="top" wrapText="1"/>
    </xf>
    <xf numFmtId="0" fontId="3" fillId="0" borderId="0" xfId="0" applyFont="1" applyAlignment="1">
      <alignment vertical="center" wrapText="1"/>
    </xf>
    <xf numFmtId="0" fontId="15" fillId="0" borderId="16" xfId="0" applyFont="1" applyFill="1" applyBorder="1" applyAlignment="1">
      <alignment wrapText="1"/>
    </xf>
    <xf numFmtId="0" fontId="3" fillId="0" borderId="6" xfId="0" applyFont="1" applyBorder="1" applyAlignment="1">
      <alignment vertical="top" wrapText="1"/>
    </xf>
    <xf numFmtId="0" fontId="3" fillId="0" borderId="2" xfId="0" applyFont="1" applyFill="1" applyBorder="1" applyAlignment="1">
      <alignment vertical="top" wrapText="1"/>
    </xf>
    <xf numFmtId="0" fontId="1" fillId="0" borderId="26" xfId="0" applyFont="1" applyBorder="1" applyAlignment="1">
      <alignment horizontal="right" vertical="center" wrapText="1"/>
    </xf>
    <xf numFmtId="0" fontId="1" fillId="2" borderId="16" xfId="0" applyFont="1" applyFill="1" applyBorder="1" applyAlignment="1">
      <alignment horizontal="center" wrapText="1"/>
    </xf>
    <xf numFmtId="0" fontId="0" fillId="0" borderId="21" xfId="0" applyFont="1" applyFill="1" applyBorder="1" applyAlignment="1">
      <alignment vertical="center" wrapText="1"/>
    </xf>
    <xf numFmtId="0" fontId="0" fillId="0" borderId="0" xfId="0" applyAlignment="1">
      <alignment horizontal="left"/>
    </xf>
    <xf numFmtId="0" fontId="1" fillId="4" borderId="1" xfId="0" applyFont="1" applyFill="1" applyBorder="1" applyAlignment="1">
      <alignment horizontal="center" vertical="center" wrapText="1"/>
    </xf>
    <xf numFmtId="0" fontId="0" fillId="4" borderId="24" xfId="0" applyFont="1" applyFill="1" applyBorder="1" applyAlignment="1">
      <alignment wrapText="1"/>
    </xf>
    <xf numFmtId="0" fontId="1" fillId="0" borderId="7" xfId="0" applyFont="1" applyBorder="1" applyAlignment="1">
      <alignment horizontal="right" vertical="center" wrapText="1"/>
    </xf>
    <xf numFmtId="0" fontId="1" fillId="3" borderId="35" xfId="0" applyFont="1" applyFill="1" applyBorder="1" applyAlignment="1">
      <alignment vertical="top"/>
    </xf>
    <xf numFmtId="0" fontId="1" fillId="3" borderId="9" xfId="0" applyFont="1" applyFill="1" applyBorder="1" applyAlignment="1">
      <alignment vertical="top"/>
    </xf>
    <xf numFmtId="0" fontId="1" fillId="0" borderId="6" xfId="0" applyFont="1" applyBorder="1" applyAlignment="1">
      <alignment horizontal="right" vertical="center" wrapText="1"/>
    </xf>
    <xf numFmtId="0" fontId="0" fillId="4" borderId="32" xfId="0" applyFont="1" applyFill="1" applyBorder="1" applyAlignment="1">
      <alignment wrapText="1"/>
    </xf>
    <xf numFmtId="0" fontId="0" fillId="0" borderId="12" xfId="0" applyBorder="1" applyAlignment="1">
      <alignment horizontal="left" vertical="center" wrapText="1" indent="5"/>
    </xf>
    <xf numFmtId="0" fontId="3" fillId="0" borderId="5" xfId="0" applyFont="1" applyFill="1" applyBorder="1" applyAlignment="1">
      <alignment vertical="top" wrapText="1"/>
    </xf>
    <xf numFmtId="0" fontId="0" fillId="0" borderId="6" xfId="0" applyFont="1" applyFill="1" applyBorder="1" applyAlignment="1">
      <alignment vertical="center" wrapText="1"/>
    </xf>
    <xf numFmtId="0" fontId="0" fillId="0" borderId="11" xfId="0" applyFont="1" applyBorder="1" applyAlignment="1">
      <alignment horizontal="left" vertical="center" wrapText="1" indent="5"/>
    </xf>
    <xf numFmtId="0" fontId="3" fillId="0" borderId="1" xfId="0" applyFont="1" applyBorder="1" applyAlignment="1">
      <alignment vertical="center" wrapText="1"/>
    </xf>
    <xf numFmtId="0" fontId="3" fillId="0" borderId="9" xfId="0" applyFont="1" applyBorder="1" applyAlignment="1">
      <alignment vertical="top" wrapText="1"/>
    </xf>
    <xf numFmtId="0" fontId="1" fillId="4" borderId="2" xfId="0" applyFont="1" applyFill="1" applyBorder="1" applyAlignment="1">
      <alignment horizontal="center" vertical="center"/>
    </xf>
    <xf numFmtId="0" fontId="1" fillId="0" borderId="8" xfId="0" applyFont="1" applyBorder="1" applyAlignment="1">
      <alignment wrapText="1"/>
    </xf>
    <xf numFmtId="0" fontId="0" fillId="0" borderId="0" xfId="0" applyFill="1" applyAlignment="1">
      <alignment wrapText="1"/>
    </xf>
    <xf numFmtId="0" fontId="3" fillId="0" borderId="0" xfId="0" applyFont="1"/>
    <xf numFmtId="0" fontId="3" fillId="0" borderId="18" xfId="0" applyFont="1" applyFill="1" applyBorder="1" applyAlignment="1">
      <alignment vertical="top" wrapText="1"/>
    </xf>
    <xf numFmtId="0" fontId="3" fillId="0" borderId="12" xfId="0" applyFont="1" applyFill="1" applyBorder="1" applyAlignment="1">
      <alignment vertical="top" wrapText="1"/>
    </xf>
    <xf numFmtId="0" fontId="3" fillId="0" borderId="9" xfId="0" applyFont="1" applyFill="1" applyBorder="1" applyAlignment="1">
      <alignment vertical="top" wrapText="1"/>
    </xf>
    <xf numFmtId="0" fontId="0" fillId="0" borderId="36" xfId="0" applyFont="1" applyBorder="1" applyAlignment="1">
      <alignment vertical="center" wrapText="1"/>
    </xf>
    <xf numFmtId="0" fontId="0" fillId="0" borderId="10" xfId="0" applyFont="1" applyFill="1" applyBorder="1" applyAlignment="1">
      <alignment horizontal="left" vertical="center" wrapText="1" indent="8"/>
    </xf>
    <xf numFmtId="0" fontId="0" fillId="0" borderId="12" xfId="0" applyFont="1" applyFill="1" applyBorder="1" applyAlignment="1">
      <alignment horizontal="left" vertical="center" wrapText="1" indent="8"/>
    </xf>
    <xf numFmtId="0" fontId="1" fillId="3" borderId="25" xfId="0" applyFont="1" applyFill="1" applyBorder="1" applyAlignment="1">
      <alignment vertical="top"/>
    </xf>
    <xf numFmtId="0" fontId="0" fillId="0" borderId="9" xfId="0" applyFont="1" applyFill="1" applyBorder="1" applyAlignment="1">
      <alignment horizontal="left" vertical="center" wrapText="1" indent="8"/>
    </xf>
    <xf numFmtId="0" fontId="0" fillId="0" borderId="18" xfId="0" applyFont="1" applyBorder="1" applyAlignment="1">
      <alignment horizontal="left" vertical="center" wrapText="1" indent="5"/>
    </xf>
    <xf numFmtId="0" fontId="0" fillId="0" borderId="18" xfId="0" applyBorder="1" applyAlignment="1">
      <alignment horizontal="left" vertical="center" wrapText="1" indent="5"/>
    </xf>
    <xf numFmtId="0" fontId="0" fillId="0" borderId="18" xfId="0" applyFont="1" applyFill="1" applyBorder="1" applyAlignment="1">
      <alignment horizontal="left" vertical="center" wrapText="1" indent="8"/>
    </xf>
    <xf numFmtId="0" fontId="3" fillId="0" borderId="24" xfId="0" applyFont="1" applyBorder="1" applyAlignment="1">
      <alignment horizontal="left" vertical="center" wrapText="1" indent="5"/>
    </xf>
    <xf numFmtId="0" fontId="0" fillId="0" borderId="25" xfId="0" applyBorder="1" applyAlignment="1">
      <alignment wrapText="1"/>
    </xf>
    <xf numFmtId="0" fontId="3" fillId="0" borderId="29" xfId="0" applyFont="1" applyBorder="1" applyAlignment="1">
      <alignment vertical="top" wrapText="1"/>
    </xf>
    <xf numFmtId="0" fontId="3" fillId="0" borderId="35" xfId="0" applyFont="1" applyBorder="1" applyAlignment="1">
      <alignment horizontal="left" vertical="center" wrapText="1" indent="5"/>
    </xf>
    <xf numFmtId="0" fontId="0" fillId="0" borderId="35" xfId="0" applyBorder="1" applyAlignment="1">
      <alignment horizontal="left" vertical="center" wrapText="1" indent="5"/>
    </xf>
    <xf numFmtId="0" fontId="0" fillId="0" borderId="24" xfId="0" applyFont="1" applyBorder="1" applyAlignment="1">
      <alignment horizontal="left" vertical="center" wrapText="1" indent="5"/>
    </xf>
    <xf numFmtId="0" fontId="0" fillId="0" borderId="26" xfId="0" applyFont="1" applyBorder="1" applyAlignment="1">
      <alignment horizontal="left" vertical="center" wrapText="1" indent="5"/>
    </xf>
    <xf numFmtId="0" fontId="0" fillId="0" borderId="13" xfId="0" applyFont="1" applyBorder="1" applyAlignment="1">
      <alignment horizontal="left" vertical="center" wrapText="1" indent="5"/>
    </xf>
    <xf numFmtId="0" fontId="3" fillId="0" borderId="22" xfId="0" applyFont="1" applyBorder="1" applyAlignment="1">
      <alignment vertical="center" wrapText="1"/>
    </xf>
    <xf numFmtId="0" fontId="6" fillId="0" borderId="26" xfId="0" applyFont="1" applyBorder="1" applyAlignment="1">
      <alignment horizontal="left" vertical="center" wrapText="1" indent="5"/>
    </xf>
    <xf numFmtId="0" fontId="3" fillId="0" borderId="22" xfId="0" applyFont="1" applyFill="1" applyBorder="1" applyAlignment="1">
      <alignment vertical="center" wrapText="1"/>
    </xf>
    <xf numFmtId="0" fontId="0" fillId="0" borderId="26" xfId="0" applyFont="1" applyFill="1" applyBorder="1" applyAlignment="1">
      <alignment vertical="center" wrapText="1"/>
    </xf>
    <xf numFmtId="0" fontId="1" fillId="0" borderId="11" xfId="0" applyFont="1" applyFill="1" applyBorder="1" applyAlignment="1">
      <alignment horizontal="right" vertical="center" wrapText="1"/>
    </xf>
    <xf numFmtId="0" fontId="0" fillId="0" borderId="42" xfId="0" applyBorder="1" applyAlignment="1">
      <alignment vertical="top" wrapText="1"/>
    </xf>
    <xf numFmtId="0" fontId="0" fillId="0" borderId="6" xfId="0" applyBorder="1" applyAlignment="1">
      <alignment vertical="center" wrapText="1"/>
    </xf>
    <xf numFmtId="0" fontId="1" fillId="0" borderId="30" xfId="0" applyFont="1" applyBorder="1" applyAlignment="1">
      <alignment horizontal="right" vertical="center" wrapText="1"/>
    </xf>
    <xf numFmtId="0" fontId="0" fillId="0" borderId="11" xfId="0" applyFont="1" applyBorder="1" applyAlignment="1">
      <alignment vertical="center" wrapText="1"/>
    </xf>
    <xf numFmtId="0" fontId="3" fillId="0" borderId="27" xfId="0" applyFont="1" applyFill="1" applyBorder="1" applyAlignment="1">
      <alignment vertical="center" wrapText="1"/>
    </xf>
    <xf numFmtId="0" fontId="0" fillId="0" borderId="12" xfId="0" applyFont="1" applyFill="1" applyBorder="1" applyAlignment="1">
      <alignment vertical="center" wrapText="1"/>
    </xf>
    <xf numFmtId="0" fontId="12" fillId="0" borderId="3" xfId="0" applyFont="1" applyFill="1" applyBorder="1" applyAlignment="1">
      <alignment vertical="center" wrapText="1"/>
    </xf>
    <xf numFmtId="0" fontId="12" fillId="0" borderId="21" xfId="0" applyFont="1" applyFill="1" applyBorder="1" applyAlignment="1">
      <alignment vertical="center" wrapText="1"/>
    </xf>
    <xf numFmtId="0" fontId="0" fillId="0" borderId="12" xfId="0" applyFont="1" applyFill="1" applyBorder="1" applyAlignment="1">
      <alignment horizontal="right" vertical="center" wrapText="1" indent="1"/>
    </xf>
    <xf numFmtId="0" fontId="13" fillId="0" borderId="0" xfId="1" applyFill="1" applyAlignment="1">
      <alignment vertical="center" wrapText="1"/>
    </xf>
    <xf numFmtId="0" fontId="2" fillId="0" borderId="0" xfId="0" applyFont="1" applyFill="1" applyAlignment="1">
      <alignment vertical="center" wrapText="1"/>
    </xf>
    <xf numFmtId="0" fontId="0" fillId="0" borderId="9" xfId="0" applyFont="1" applyFill="1" applyBorder="1" applyAlignment="1">
      <alignment horizontal="right" vertical="center" wrapText="1" indent="1"/>
    </xf>
    <xf numFmtId="0" fontId="0" fillId="4" borderId="18" xfId="0" applyFill="1" applyBorder="1" applyAlignment="1">
      <alignment horizontal="center" vertical="top"/>
    </xf>
    <xf numFmtId="0" fontId="3" fillId="4" borderId="9" xfId="0" applyFont="1" applyFill="1" applyBorder="1" applyAlignment="1">
      <alignment horizontal="center" vertical="top"/>
    </xf>
    <xf numFmtId="0" fontId="0" fillId="4" borderId="18" xfId="0" applyFill="1" applyBorder="1" applyAlignment="1">
      <alignment horizontal="center" vertical="top" wrapText="1"/>
    </xf>
    <xf numFmtId="0" fontId="0" fillId="5" borderId="16" xfId="0" applyFont="1" applyFill="1" applyBorder="1" applyAlignment="1">
      <alignment horizontal="center" wrapText="1"/>
    </xf>
    <xf numFmtId="0" fontId="1" fillId="3" borderId="11" xfId="0" applyFont="1" applyFill="1" applyBorder="1" applyAlignment="1">
      <alignment vertical="top"/>
    </xf>
    <xf numFmtId="0" fontId="0" fillId="0" borderId="3" xfId="0" applyFont="1" applyBorder="1" applyAlignment="1">
      <alignment vertical="center" wrapText="1"/>
    </xf>
    <xf numFmtId="0" fontId="0" fillId="0" borderId="10" xfId="0" applyFont="1" applyBorder="1" applyAlignment="1">
      <alignment vertical="center" wrapText="1"/>
    </xf>
    <xf numFmtId="0" fontId="1" fillId="0" borderId="9" xfId="0" applyFont="1" applyBorder="1" applyAlignment="1">
      <alignment horizontal="right" vertical="center" wrapText="1"/>
    </xf>
    <xf numFmtId="0" fontId="1" fillId="3" borderId="13" xfId="0" applyFont="1" applyFill="1" applyBorder="1" applyAlignment="1">
      <alignment vertical="top"/>
    </xf>
    <xf numFmtId="0" fontId="1" fillId="9" borderId="18" xfId="0" applyFont="1" applyFill="1" applyBorder="1" applyAlignment="1">
      <alignment horizontal="right"/>
    </xf>
    <xf numFmtId="0" fontId="1" fillId="9" borderId="12" xfId="0" applyFont="1" applyFill="1" applyBorder="1" applyAlignment="1">
      <alignment horizontal="right"/>
    </xf>
    <xf numFmtId="0" fontId="1" fillId="9" borderId="9" xfId="0" applyFont="1" applyFill="1" applyBorder="1" applyAlignment="1">
      <alignment horizontal="right"/>
    </xf>
    <xf numFmtId="0" fontId="1" fillId="9" borderId="9" xfId="0" applyFont="1" applyFill="1" applyBorder="1" applyAlignment="1">
      <alignment vertical="top"/>
    </xf>
    <xf numFmtId="0" fontId="0" fillId="9" borderId="12" xfId="0" applyFont="1" applyFill="1" applyBorder="1" applyAlignment="1">
      <alignment vertical="top"/>
    </xf>
    <xf numFmtId="0" fontId="1" fillId="4" borderId="2" xfId="0" applyFont="1" applyFill="1" applyBorder="1" applyAlignment="1">
      <alignment horizontal="center" vertical="top" wrapText="1"/>
    </xf>
    <xf numFmtId="0" fontId="1" fillId="4" borderId="17" xfId="0" applyFont="1" applyFill="1" applyBorder="1" applyAlignment="1">
      <alignment horizontal="center" vertical="top" wrapText="1"/>
    </xf>
    <xf numFmtId="0" fontId="1" fillId="3" borderId="12" xfId="0" applyFont="1" applyFill="1" applyBorder="1" applyAlignment="1">
      <alignment vertical="top"/>
    </xf>
    <xf numFmtId="0" fontId="1" fillId="3" borderId="31" xfId="0" applyFont="1" applyFill="1" applyBorder="1" applyAlignment="1">
      <alignment vertical="top"/>
    </xf>
    <xf numFmtId="0" fontId="0" fillId="4" borderId="9" xfId="0" applyFont="1" applyFill="1" applyBorder="1" applyAlignment="1">
      <alignment wrapText="1"/>
    </xf>
    <xf numFmtId="0" fontId="0" fillId="4" borderId="25" xfId="0" applyFont="1" applyFill="1" applyBorder="1" applyAlignment="1">
      <alignment wrapText="1"/>
    </xf>
    <xf numFmtId="1" fontId="1" fillId="3" borderId="12" xfId="0" applyNumberFormat="1" applyFont="1" applyFill="1" applyBorder="1" applyAlignment="1">
      <alignment vertical="top"/>
    </xf>
    <xf numFmtId="0" fontId="0" fillId="4" borderId="13" xfId="0" applyFont="1" applyFill="1" applyBorder="1" applyAlignment="1">
      <alignment wrapText="1"/>
    </xf>
    <xf numFmtId="0" fontId="0" fillId="4" borderId="13" xfId="0" applyFont="1" applyFill="1" applyBorder="1" applyAlignment="1">
      <alignment horizontal="right" wrapText="1"/>
    </xf>
    <xf numFmtId="0" fontId="0" fillId="4" borderId="12" xfId="0" applyFont="1" applyFill="1" applyBorder="1" applyAlignment="1">
      <alignment horizontal="right" wrapText="1"/>
    </xf>
    <xf numFmtId="0" fontId="0" fillId="4" borderId="24" xfId="0" applyFont="1" applyFill="1" applyBorder="1" applyAlignment="1">
      <alignment horizontal="right" wrapText="1"/>
    </xf>
    <xf numFmtId="0" fontId="1" fillId="3" borderId="21" xfId="0" applyFont="1" applyFill="1" applyBorder="1" applyAlignment="1">
      <alignment vertical="top"/>
    </xf>
    <xf numFmtId="2" fontId="1" fillId="3" borderId="9" xfId="0" applyNumberFormat="1" applyFont="1" applyFill="1" applyBorder="1" applyAlignment="1">
      <alignment horizontal="right" vertical="top"/>
    </xf>
    <xf numFmtId="0" fontId="0" fillId="4" borderId="31" xfId="0" applyFont="1" applyFill="1" applyBorder="1" applyAlignment="1">
      <alignment wrapText="1"/>
    </xf>
    <xf numFmtId="0" fontId="0" fillId="4" borderId="14" xfId="0" applyFont="1" applyFill="1" applyBorder="1" applyAlignment="1">
      <alignment wrapText="1"/>
    </xf>
    <xf numFmtId="0" fontId="0" fillId="9" borderId="9" xfId="0" applyFont="1" applyFill="1" applyBorder="1" applyAlignment="1">
      <alignment vertical="top"/>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2" xfId="0" applyFont="1" applyBorder="1" applyAlignment="1">
      <alignment horizontal="center" vertical="top" wrapText="1"/>
    </xf>
    <xf numFmtId="0" fontId="0" fillId="9" borderId="12" xfId="0" applyFill="1" applyBorder="1" applyAlignment="1">
      <alignment wrapText="1"/>
    </xf>
    <xf numFmtId="0" fontId="1" fillId="9" borderId="12" xfId="0" applyFont="1" applyFill="1" applyBorder="1" applyAlignment="1">
      <alignment vertical="top"/>
    </xf>
    <xf numFmtId="0" fontId="0" fillId="0" borderId="3" xfId="0" applyFont="1" applyFill="1" applyBorder="1" applyAlignment="1">
      <alignment vertical="center" wrapText="1"/>
    </xf>
    <xf numFmtId="0" fontId="0" fillId="9" borderId="18" xfId="0" applyFont="1" applyFill="1" applyBorder="1" applyAlignment="1">
      <alignment vertical="top"/>
    </xf>
    <xf numFmtId="0" fontId="0" fillId="4" borderId="18" xfId="0" applyFont="1" applyFill="1" applyBorder="1" applyAlignment="1">
      <alignment horizontal="center" vertical="top" wrapText="1"/>
    </xf>
    <xf numFmtId="0" fontId="3" fillId="4" borderId="12" xfId="0" applyFont="1" applyFill="1" applyBorder="1" applyAlignment="1">
      <alignment horizontal="center" vertical="top" wrapText="1"/>
    </xf>
    <xf numFmtId="0" fontId="0" fillId="0" borderId="42" xfId="0" applyFont="1" applyBorder="1" applyAlignment="1">
      <alignment vertical="center" wrapText="1"/>
    </xf>
    <xf numFmtId="0" fontId="3" fillId="0" borderId="34" xfId="0" applyFont="1" applyFill="1" applyBorder="1" applyAlignment="1">
      <alignment vertical="center" wrapText="1"/>
    </xf>
    <xf numFmtId="0" fontId="0" fillId="0" borderId="42" xfId="0" applyFont="1" applyFill="1" applyBorder="1" applyAlignment="1">
      <alignment vertical="center" wrapText="1"/>
    </xf>
    <xf numFmtId="0" fontId="0" fillId="4" borderId="4" xfId="0" applyFont="1" applyFill="1" applyBorder="1" applyAlignment="1">
      <alignment wrapText="1"/>
    </xf>
    <xf numFmtId="0" fontId="0" fillId="4" borderId="22" xfId="0" applyFont="1" applyFill="1" applyBorder="1" applyAlignment="1">
      <alignment horizontal="center" vertical="top"/>
    </xf>
    <xf numFmtId="0" fontId="3" fillId="0" borderId="18" xfId="0" applyFont="1" applyBorder="1" applyAlignment="1">
      <alignment horizontal="center" vertical="top" wrapText="1"/>
    </xf>
    <xf numFmtId="0" fontId="3" fillId="0" borderId="9" xfId="0" applyFont="1" applyBorder="1" applyAlignment="1">
      <alignment horizontal="center" vertical="top" wrapText="1"/>
    </xf>
    <xf numFmtId="0" fontId="1" fillId="9" borderId="34" xfId="0" applyFont="1" applyFill="1" applyBorder="1" applyAlignment="1">
      <alignment horizontal="right"/>
    </xf>
    <xf numFmtId="0" fontId="1" fillId="9" borderId="31" xfId="0" applyFont="1" applyFill="1" applyBorder="1" applyAlignment="1">
      <alignment horizontal="right"/>
    </xf>
    <xf numFmtId="0" fontId="1" fillId="9" borderId="33" xfId="0" applyFont="1" applyFill="1" applyBorder="1" applyAlignment="1">
      <alignment horizontal="right"/>
    </xf>
    <xf numFmtId="0" fontId="1" fillId="9" borderId="10" xfId="0" applyFont="1" applyFill="1" applyBorder="1" applyAlignment="1">
      <alignment horizontal="right"/>
    </xf>
    <xf numFmtId="0" fontId="1" fillId="9" borderId="14" xfId="0" applyFont="1" applyFill="1" applyBorder="1" applyAlignment="1">
      <alignment horizontal="right"/>
    </xf>
    <xf numFmtId="0" fontId="0" fillId="0" borderId="48" xfId="0" applyBorder="1" applyAlignment="1">
      <alignment vertical="center" wrapText="1"/>
    </xf>
    <xf numFmtId="0" fontId="1" fillId="0" borderId="0" xfId="0" applyFont="1" applyBorder="1" applyAlignment="1">
      <alignment wrapText="1"/>
    </xf>
    <xf numFmtId="0" fontId="24" fillId="10" borderId="1" xfId="0" applyFont="1" applyFill="1" applyBorder="1" applyAlignment="1">
      <alignment wrapText="1"/>
    </xf>
    <xf numFmtId="0" fontId="7" fillId="0" borderId="1" xfId="0" applyFont="1" applyFill="1" applyBorder="1" applyAlignment="1">
      <alignment vertical="center" wrapText="1"/>
    </xf>
    <xf numFmtId="0" fontId="7" fillId="0" borderId="29" xfId="0" applyFont="1" applyFill="1" applyBorder="1" applyAlignment="1">
      <alignment vertical="center" wrapText="1"/>
    </xf>
    <xf numFmtId="0" fontId="26" fillId="0" borderId="12" xfId="0" applyFont="1" applyFill="1" applyBorder="1" applyAlignment="1">
      <alignment horizontal="center" vertical="top" wrapText="1"/>
    </xf>
    <xf numFmtId="0" fontId="1" fillId="8" borderId="4" xfId="0" applyFont="1" applyFill="1" applyBorder="1" applyAlignment="1">
      <alignment vertical="center" wrapText="1"/>
    </xf>
    <xf numFmtId="0" fontId="1" fillId="0" borderId="2" xfId="0" applyFont="1" applyBorder="1" applyAlignment="1">
      <alignment vertical="center" wrapText="1"/>
    </xf>
    <xf numFmtId="0" fontId="24" fillId="10" borderId="1" xfId="0" applyFont="1" applyFill="1" applyBorder="1" applyAlignment="1">
      <alignment vertical="center"/>
    </xf>
    <xf numFmtId="0" fontId="24" fillId="10" borderId="28" xfId="0" applyFont="1" applyFill="1" applyBorder="1" applyAlignment="1">
      <alignment vertical="center" wrapText="1"/>
    </xf>
    <xf numFmtId="0" fontId="24" fillId="10" borderId="1" xfId="0" applyFont="1" applyFill="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3" borderId="27"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14" fillId="0" borderId="8" xfId="0" applyFont="1" applyFill="1" applyBorder="1" applyAlignment="1">
      <alignment vertical="top"/>
    </xf>
    <xf numFmtId="0" fontId="14" fillId="0" borderId="16" xfId="0" applyFont="1" applyFill="1" applyBorder="1" applyAlignment="1">
      <alignment vertical="top"/>
    </xf>
    <xf numFmtId="0" fontId="0" fillId="0" borderId="0" xfId="0" applyBorder="1" applyAlignment="1">
      <alignment vertical="center" wrapText="1"/>
    </xf>
    <xf numFmtId="0" fontId="1" fillId="0" borderId="0" xfId="0" applyFont="1" applyFill="1" applyBorder="1" applyAlignment="1">
      <alignment wrapText="1"/>
    </xf>
    <xf numFmtId="0" fontId="0" fillId="0" borderId="0" xfId="0" applyBorder="1" applyAlignment="1">
      <alignment wrapText="1"/>
    </xf>
    <xf numFmtId="0" fontId="3" fillId="4" borderId="9" xfId="0" applyFont="1" applyFill="1" applyBorder="1" applyAlignment="1">
      <alignment horizontal="center" vertical="top" wrapText="1"/>
    </xf>
    <xf numFmtId="0" fontId="26" fillId="0" borderId="21" xfId="0" applyFont="1" applyFill="1" applyBorder="1" applyAlignment="1">
      <alignment horizontal="center" vertical="top" wrapText="1"/>
    </xf>
    <xf numFmtId="0" fontId="3" fillId="0" borderId="17" xfId="0" applyFont="1" applyFill="1" applyBorder="1" applyAlignment="1">
      <alignment vertical="center" wrapText="1"/>
    </xf>
    <xf numFmtId="0" fontId="0" fillId="9" borderId="18" xfId="0" applyFill="1" applyBorder="1"/>
    <xf numFmtId="0" fontId="3" fillId="0" borderId="29" xfId="0" applyFont="1" applyFill="1" applyBorder="1" applyAlignment="1">
      <alignment vertical="center" wrapText="1"/>
    </xf>
    <xf numFmtId="0" fontId="15" fillId="0" borderId="0" xfId="0" applyFont="1" applyFill="1" applyBorder="1" applyAlignment="1">
      <alignment horizontal="left"/>
    </xf>
    <xf numFmtId="0" fontId="0" fillId="0" borderId="0" xfId="0" applyFill="1" applyBorder="1" applyAlignment="1"/>
    <xf numFmtId="0" fontId="0" fillId="0" borderId="0" xfId="0" applyFill="1" applyBorder="1" applyAlignment="1">
      <alignment wrapText="1"/>
    </xf>
    <xf numFmtId="0" fontId="0" fillId="0" borderId="0" xfId="0" applyBorder="1" applyAlignment="1"/>
    <xf numFmtId="0" fontId="3" fillId="0" borderId="5" xfId="0" applyFont="1" applyFill="1" applyBorder="1" applyAlignment="1">
      <alignment vertical="center" wrapText="1"/>
    </xf>
    <xf numFmtId="0" fontId="0" fillId="9" borderId="1" xfId="0" applyFill="1" applyBorder="1"/>
    <xf numFmtId="0" fontId="0" fillId="9" borderId="4" xfId="0" applyFill="1" applyBorder="1" applyAlignment="1">
      <alignment wrapText="1"/>
    </xf>
    <xf numFmtId="0" fontId="1" fillId="9" borderId="30" xfId="0" applyFont="1" applyFill="1" applyBorder="1" applyAlignment="1">
      <alignment vertical="top"/>
    </xf>
    <xf numFmtId="0" fontId="3" fillId="4" borderId="12" xfId="0" applyFont="1" applyFill="1" applyBorder="1" applyAlignment="1">
      <alignment horizontal="center" vertical="top"/>
    </xf>
    <xf numFmtId="0" fontId="3" fillId="4" borderId="13" xfId="0" applyFont="1" applyFill="1" applyBorder="1" applyAlignment="1">
      <alignment horizontal="center" vertical="top"/>
    </xf>
    <xf numFmtId="0" fontId="24" fillId="10" borderId="4" xfId="0" applyFont="1" applyFill="1" applyBorder="1" applyAlignment="1">
      <alignment vertical="center" wrapText="1"/>
    </xf>
    <xf numFmtId="0" fontId="24" fillId="10" borderId="4" xfId="0" applyFont="1" applyFill="1" applyBorder="1" applyAlignment="1">
      <alignment vertical="center"/>
    </xf>
    <xf numFmtId="0" fontId="24" fillId="10" borderId="7" xfId="0" applyFont="1" applyFill="1" applyBorder="1" applyAlignment="1">
      <alignment vertical="center"/>
    </xf>
    <xf numFmtId="0" fontId="24" fillId="10" borderId="29" xfId="0" applyFont="1" applyFill="1" applyBorder="1" applyAlignment="1">
      <alignment vertical="center"/>
    </xf>
    <xf numFmtId="0" fontId="24" fillId="10" borderId="1" xfId="0" applyFont="1" applyFill="1" applyBorder="1" applyAlignment="1">
      <alignment horizontal="left" vertical="center" wrapText="1"/>
    </xf>
    <xf numFmtId="0" fontId="24" fillId="10" borderId="1" xfId="0" applyFont="1" applyFill="1" applyBorder="1" applyAlignment="1">
      <alignment horizontal="left" vertical="center"/>
    </xf>
    <xf numFmtId="0" fontId="24" fillId="10" borderId="28" xfId="0" applyFont="1" applyFill="1" applyBorder="1" applyAlignment="1">
      <alignment horizontal="left" vertical="center" wrapText="1"/>
    </xf>
    <xf numFmtId="0" fontId="24" fillId="10" borderId="27" xfId="0" applyFont="1" applyFill="1" applyBorder="1" applyAlignment="1">
      <alignment vertical="center"/>
    </xf>
    <xf numFmtId="0" fontId="24" fillId="10" borderId="1" xfId="0" applyFont="1" applyFill="1" applyBorder="1" applyAlignment="1">
      <alignment vertical="center" wrapText="1"/>
    </xf>
    <xf numFmtId="0" fontId="24" fillId="10" borderId="28" xfId="0" applyFont="1" applyFill="1" applyBorder="1" applyAlignment="1">
      <alignment vertical="center"/>
    </xf>
    <xf numFmtId="0" fontId="24" fillId="10" borderId="7" xfId="0" applyFont="1" applyFill="1" applyBorder="1" applyAlignment="1">
      <alignment horizontal="left" vertical="center" wrapText="1"/>
    </xf>
    <xf numFmtId="0" fontId="24" fillId="10" borderId="19" xfId="0" applyFont="1" applyFill="1" applyBorder="1" applyAlignment="1">
      <alignment horizontal="left" vertical="center"/>
    </xf>
    <xf numFmtId="0" fontId="1" fillId="0" borderId="2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4" xfId="0" applyFont="1" applyFill="1" applyBorder="1" applyAlignment="1">
      <alignment vertical="center" wrapText="1"/>
    </xf>
    <xf numFmtId="0" fontId="24" fillId="10" borderId="2" xfId="0" applyFont="1" applyFill="1" applyBorder="1" applyAlignment="1">
      <alignment horizontal="center" vertical="center"/>
    </xf>
    <xf numFmtId="0" fontId="26" fillId="0" borderId="18" xfId="0" applyFont="1" applyFill="1" applyBorder="1" applyAlignment="1">
      <alignment horizontal="center" vertical="top" wrapText="1"/>
    </xf>
    <xf numFmtId="0" fontId="1" fillId="4" borderId="16" xfId="0" applyFont="1" applyFill="1" applyBorder="1" applyAlignment="1">
      <alignment horizontal="center" wrapText="1"/>
    </xf>
    <xf numFmtId="0" fontId="0" fillId="0" borderId="0" xfId="0" applyAlignment="1">
      <alignment horizontal="left" vertical="top"/>
    </xf>
    <xf numFmtId="0" fontId="0" fillId="4" borderId="21" xfId="0" applyFont="1" applyFill="1" applyBorder="1" applyAlignment="1">
      <alignment wrapText="1"/>
    </xf>
    <xf numFmtId="0" fontId="0" fillId="4" borderId="4" xfId="0" applyFill="1" applyBorder="1" applyAlignment="1">
      <alignment wrapText="1"/>
    </xf>
    <xf numFmtId="0" fontId="0" fillId="4" borderId="12" xfId="0" applyFill="1" applyBorder="1" applyAlignment="1">
      <alignment wrapText="1"/>
    </xf>
    <xf numFmtId="0" fontId="0" fillId="4" borderId="31" xfId="0" applyFill="1" applyBorder="1" applyAlignment="1">
      <alignment wrapText="1"/>
    </xf>
    <xf numFmtId="0" fontId="0" fillId="4" borderId="24" xfId="0" applyFill="1" applyBorder="1" applyAlignment="1">
      <alignment wrapText="1"/>
    </xf>
    <xf numFmtId="0" fontId="0" fillId="4" borderId="13" xfId="0" applyFill="1" applyBorder="1" applyAlignment="1">
      <alignment wrapText="1"/>
    </xf>
    <xf numFmtId="0" fontId="0" fillId="4" borderId="16" xfId="0" applyFill="1" applyBorder="1" applyAlignment="1">
      <alignment wrapText="1"/>
    </xf>
    <xf numFmtId="0" fontId="0" fillId="4" borderId="9" xfId="0" applyFill="1" applyBorder="1" applyAlignment="1">
      <alignment wrapText="1"/>
    </xf>
    <xf numFmtId="0" fontId="0" fillId="4" borderId="25" xfId="0" applyFill="1" applyBorder="1" applyAlignment="1">
      <alignment wrapText="1"/>
    </xf>
    <xf numFmtId="0" fontId="0" fillId="4" borderId="10" xfId="0" applyFill="1" applyBorder="1" applyAlignment="1">
      <alignment wrapText="1"/>
    </xf>
    <xf numFmtId="0" fontId="0" fillId="4" borderId="32" xfId="0" applyFill="1" applyBorder="1" applyAlignment="1">
      <alignment wrapText="1"/>
    </xf>
    <xf numFmtId="0" fontId="0" fillId="4" borderId="35" xfId="0" applyFont="1" applyFill="1" applyBorder="1" applyAlignment="1">
      <alignment wrapText="1"/>
    </xf>
    <xf numFmtId="0" fontId="0" fillId="4" borderId="13" xfId="0" applyFill="1" applyBorder="1" applyAlignment="1">
      <alignment horizontal="right" wrapText="1"/>
    </xf>
    <xf numFmtId="0" fontId="0" fillId="4" borderId="12" xfId="0" applyFill="1" applyBorder="1" applyAlignment="1">
      <alignment horizontal="right" wrapText="1"/>
    </xf>
    <xf numFmtId="0" fontId="0" fillId="4" borderId="24" xfId="0" applyFill="1" applyBorder="1" applyAlignment="1">
      <alignment horizontal="right" wrapText="1"/>
    </xf>
    <xf numFmtId="0" fontId="0" fillId="0" borderId="0" xfId="0" applyFont="1" applyBorder="1" applyAlignment="1">
      <alignment horizontal="left" vertical="center" wrapText="1" indent="5"/>
    </xf>
    <xf numFmtId="0" fontId="1" fillId="0" borderId="0" xfId="0" applyFont="1" applyBorder="1" applyAlignment="1">
      <alignment horizontal="right" vertical="center" wrapText="1"/>
    </xf>
    <xf numFmtId="0" fontId="0" fillId="0" borderId="0" xfId="0" applyFont="1" applyFill="1" applyBorder="1" applyAlignment="1">
      <alignment horizontal="left" vertical="center" wrapText="1" indent="8"/>
    </xf>
    <xf numFmtId="0" fontId="1" fillId="0" borderId="14" xfId="0" applyFont="1" applyFill="1" applyBorder="1" applyAlignment="1">
      <alignment horizontal="right" vertical="center" wrapText="1"/>
    </xf>
    <xf numFmtId="0" fontId="1" fillId="3" borderId="24" xfId="0" applyFont="1" applyFill="1" applyBorder="1" applyAlignment="1">
      <alignment vertical="top" wrapText="1"/>
    </xf>
    <xf numFmtId="0" fontId="3" fillId="0" borderId="6" xfId="0" applyFont="1" applyBorder="1" applyAlignment="1">
      <alignment vertical="center" wrapText="1"/>
    </xf>
    <xf numFmtId="0" fontId="0" fillId="4" borderId="26" xfId="0" applyFont="1" applyFill="1" applyBorder="1" applyAlignment="1">
      <alignment horizontal="right" wrapText="1"/>
    </xf>
    <xf numFmtId="0" fontId="0" fillId="4" borderId="21" xfId="0" applyFont="1" applyFill="1" applyBorder="1" applyAlignment="1">
      <alignment horizontal="right" wrapText="1"/>
    </xf>
    <xf numFmtId="0" fontId="0" fillId="0" borderId="49" xfId="0" applyBorder="1" applyAlignment="1">
      <alignment horizontal="left" vertical="center" wrapText="1" indent="5"/>
    </xf>
    <xf numFmtId="0" fontId="0" fillId="0" borderId="50" xfId="0" applyBorder="1" applyAlignment="1">
      <alignment horizontal="left" vertical="center" wrapText="1" indent="5"/>
    </xf>
    <xf numFmtId="0" fontId="0" fillId="0" borderId="49" xfId="0" applyFont="1" applyFill="1" applyBorder="1" applyAlignment="1">
      <alignment horizontal="left" vertical="center" wrapText="1" indent="8"/>
    </xf>
    <xf numFmtId="0" fontId="0" fillId="0" borderId="51" xfId="0" applyFont="1" applyFill="1" applyBorder="1" applyAlignment="1">
      <alignment horizontal="left" vertical="center" wrapText="1" indent="8"/>
    </xf>
    <xf numFmtId="0" fontId="1" fillId="0" borderId="52" xfId="0" applyFont="1" applyBorder="1" applyAlignment="1">
      <alignment horizontal="right" vertical="center" wrapText="1"/>
    </xf>
    <xf numFmtId="0" fontId="0" fillId="4" borderId="3" xfId="0" applyFill="1" applyBorder="1" applyAlignment="1">
      <alignment wrapText="1"/>
    </xf>
    <xf numFmtId="0" fontId="0" fillId="4" borderId="8" xfId="0" applyFill="1" applyBorder="1" applyAlignment="1">
      <alignment wrapText="1"/>
    </xf>
    <xf numFmtId="1" fontId="1" fillId="3" borderId="12" xfId="0" applyNumberFormat="1" applyFont="1" applyFill="1" applyBorder="1" applyAlignment="1">
      <alignment vertical="top" wrapText="1"/>
    </xf>
    <xf numFmtId="0" fontId="1" fillId="0" borderId="0" xfId="0" applyFont="1" applyBorder="1"/>
    <xf numFmtId="0" fontId="0" fillId="0" borderId="0" xfId="0" applyBorder="1" applyAlignment="1">
      <alignment vertical="center"/>
    </xf>
    <xf numFmtId="0" fontId="0" fillId="0" borderId="0" xfId="0" applyFont="1" applyBorder="1" applyAlignment="1">
      <alignment vertical="center"/>
    </xf>
    <xf numFmtId="0" fontId="1" fillId="3" borderId="9" xfId="0" applyFont="1" applyFill="1" applyBorder="1" applyAlignment="1">
      <alignment vertical="top" wrapText="1"/>
    </xf>
    <xf numFmtId="0" fontId="1" fillId="4" borderId="29" xfId="0" applyFont="1" applyFill="1" applyBorder="1" applyAlignment="1">
      <alignment horizontal="center" vertical="center" wrapText="1"/>
    </xf>
    <xf numFmtId="0" fontId="3" fillId="0" borderId="12" xfId="0" applyFont="1" applyBorder="1" applyAlignment="1">
      <alignment vertical="center" wrapText="1"/>
    </xf>
    <xf numFmtId="0" fontId="9" fillId="0" borderId="12" xfId="0" applyFont="1" applyBorder="1" applyAlignment="1">
      <alignment horizontal="left" vertical="top" wrapText="1"/>
    </xf>
    <xf numFmtId="0" fontId="0" fillId="4" borderId="29" xfId="0" applyFont="1" applyFill="1" applyBorder="1" applyAlignment="1">
      <alignment wrapText="1"/>
    </xf>
    <xf numFmtId="0" fontId="0" fillId="4" borderId="23" xfId="0" applyFont="1" applyFill="1" applyBorder="1" applyAlignment="1">
      <alignment wrapText="1"/>
    </xf>
    <xf numFmtId="0" fontId="1" fillId="0" borderId="12" xfId="0" applyFont="1" applyBorder="1" applyAlignment="1">
      <alignment wrapText="1"/>
    </xf>
    <xf numFmtId="0" fontId="6" fillId="0" borderId="12" xfId="0" applyFont="1" applyBorder="1" applyAlignment="1">
      <alignment horizontal="left" vertical="center" wrapText="1" indent="5"/>
    </xf>
    <xf numFmtId="0" fontId="1" fillId="0" borderId="12" xfId="0" applyFont="1" applyBorder="1" applyAlignment="1">
      <alignment horizontal="left" vertical="center" wrapText="1" indent="5"/>
    </xf>
    <xf numFmtId="0" fontId="7" fillId="0" borderId="12" xfId="0" applyFont="1" applyBorder="1" applyAlignment="1">
      <alignment vertical="center" wrapText="1"/>
    </xf>
    <xf numFmtId="0" fontId="3" fillId="0" borderId="12" xfId="0" applyFont="1" applyBorder="1" applyAlignment="1">
      <alignment horizontal="left" vertical="center" wrapText="1" indent="5"/>
    </xf>
    <xf numFmtId="0" fontId="3" fillId="0" borderId="10" xfId="0" applyFont="1" applyBorder="1" applyAlignment="1">
      <alignment vertical="center" wrapText="1"/>
    </xf>
    <xf numFmtId="0" fontId="1" fillId="0" borderId="10" xfId="0" applyFont="1" applyBorder="1" applyAlignment="1">
      <alignment wrapText="1"/>
    </xf>
    <xf numFmtId="0" fontId="1" fillId="0" borderId="9" xfId="0" applyFont="1" applyBorder="1" applyAlignment="1">
      <alignment horizontal="left" vertical="center" wrapText="1" indent="5"/>
    </xf>
    <xf numFmtId="0" fontId="1" fillId="3" borderId="35" xfId="0" applyFont="1" applyFill="1" applyBorder="1" applyAlignment="1">
      <alignment vertical="top" wrapText="1"/>
    </xf>
    <xf numFmtId="0" fontId="1" fillId="0" borderId="21" xfId="0" applyFont="1" applyBorder="1" applyAlignment="1">
      <alignment horizontal="left" vertical="center" wrapText="1" indent="5"/>
    </xf>
    <xf numFmtId="0" fontId="1" fillId="0" borderId="21" xfId="0" applyFont="1" applyBorder="1" applyAlignment="1">
      <alignment wrapText="1"/>
    </xf>
    <xf numFmtId="0" fontId="1" fillId="10" borderId="14" xfId="0" applyFont="1" applyFill="1" applyBorder="1" applyAlignment="1">
      <alignment vertical="top"/>
    </xf>
    <xf numFmtId="0" fontId="1" fillId="10" borderId="11" xfId="0" applyFont="1" applyFill="1" applyBorder="1" applyAlignment="1">
      <alignment vertical="top"/>
    </xf>
    <xf numFmtId="0" fontId="3" fillId="0" borderId="12" xfId="0" applyFont="1" applyFill="1" applyBorder="1" applyAlignment="1">
      <alignment horizontal="left" vertical="center" wrapText="1" indent="8"/>
    </xf>
    <xf numFmtId="0" fontId="3" fillId="0" borderId="9" xfId="0" applyFont="1" applyBorder="1" applyAlignment="1">
      <alignment horizontal="left" vertical="center" wrapText="1" indent="8"/>
    </xf>
    <xf numFmtId="0" fontId="14" fillId="10" borderId="32" xfId="0" applyFont="1" applyFill="1" applyBorder="1" applyAlignment="1">
      <alignment vertical="top"/>
    </xf>
    <xf numFmtId="0" fontId="14" fillId="10" borderId="14" xfId="0" applyFont="1" applyFill="1" applyBorder="1" applyAlignment="1">
      <alignment vertical="top"/>
    </xf>
    <xf numFmtId="0" fontId="0" fillId="4" borderId="35" xfId="0" applyFont="1" applyFill="1" applyBorder="1" applyAlignment="1">
      <alignment horizontal="right" wrapText="1"/>
    </xf>
    <xf numFmtId="0" fontId="8" fillId="0" borderId="12" xfId="0" applyFont="1" applyBorder="1" applyAlignment="1">
      <alignment horizontal="center" vertical="center" wrapText="1"/>
    </xf>
    <xf numFmtId="0" fontId="1" fillId="3" borderId="21" xfId="0" applyFont="1" applyFill="1" applyBorder="1" applyAlignment="1">
      <alignment wrapText="1"/>
    </xf>
    <xf numFmtId="0" fontId="8" fillId="0" borderId="21" xfId="0" applyFont="1" applyBorder="1" applyAlignment="1">
      <alignment horizontal="center" vertical="center" wrapText="1"/>
    </xf>
    <xf numFmtId="0" fontId="9" fillId="0" borderId="21" xfId="0" applyFont="1" applyBorder="1" applyAlignment="1">
      <alignment horizontal="left" vertical="top" wrapText="1"/>
    </xf>
    <xf numFmtId="0" fontId="1" fillId="4" borderId="3" xfId="0" applyFont="1" applyFill="1" applyBorder="1" applyAlignment="1">
      <alignment horizontal="center" vertical="top" wrapText="1"/>
    </xf>
    <xf numFmtId="0" fontId="1" fillId="4" borderId="8" xfId="0" applyFont="1" applyFill="1" applyBorder="1" applyAlignment="1">
      <alignment horizontal="center" vertical="top" wrapText="1"/>
    </xf>
    <xf numFmtId="0" fontId="0" fillId="0" borderId="4" xfId="0" applyFont="1" applyBorder="1" applyAlignment="1">
      <alignment horizontal="left" vertical="top" wrapText="1"/>
    </xf>
    <xf numFmtId="0" fontId="1" fillId="0" borderId="4" xfId="0" applyFont="1" applyBorder="1" applyAlignment="1">
      <alignment wrapText="1"/>
    </xf>
    <xf numFmtId="0" fontId="1" fillId="4" borderId="17" xfId="0" applyFont="1" applyFill="1" applyBorder="1" applyAlignment="1">
      <alignment horizontal="center" vertical="center" wrapText="1"/>
    </xf>
    <xf numFmtId="0" fontId="24" fillId="10" borderId="18" xfId="0" applyFont="1" applyFill="1" applyBorder="1" applyAlignment="1">
      <alignment vertical="center"/>
    </xf>
    <xf numFmtId="0" fontId="0" fillId="0" borderId="21" xfId="0" applyFont="1" applyBorder="1" applyAlignment="1">
      <alignment horizontal="left" vertical="top" wrapText="1"/>
    </xf>
    <xf numFmtId="0" fontId="0" fillId="0" borderId="9" xfId="0" applyFont="1" applyBorder="1" applyAlignment="1">
      <alignment horizontal="left" vertical="center" wrapText="1" indent="5"/>
    </xf>
    <xf numFmtId="0" fontId="0" fillId="4" borderId="42" xfId="0" applyFont="1" applyFill="1" applyBorder="1" applyAlignment="1">
      <alignment wrapText="1"/>
    </xf>
    <xf numFmtId="0" fontId="1" fillId="3" borderId="12" xfId="0" applyFont="1" applyFill="1" applyBorder="1" applyAlignment="1">
      <alignment vertical="top" wrapText="1"/>
    </xf>
    <xf numFmtId="0" fontId="7" fillId="0" borderId="10" xfId="0" applyFont="1" applyBorder="1" applyAlignment="1">
      <alignment horizontal="left" vertical="center" wrapText="1" indent="5"/>
    </xf>
    <xf numFmtId="0" fontId="1" fillId="0" borderId="10" xfId="0" applyFont="1" applyBorder="1" applyAlignment="1">
      <alignment horizontal="left" vertical="center" wrapText="1" indent="5"/>
    </xf>
    <xf numFmtId="2" fontId="1" fillId="3" borderId="25" xfId="0" applyNumberFormat="1" applyFont="1" applyFill="1" applyBorder="1" applyAlignment="1">
      <alignment horizontal="right" vertical="top"/>
    </xf>
    <xf numFmtId="0" fontId="3" fillId="0" borderId="12" xfId="0" applyFont="1" applyBorder="1" applyAlignment="1">
      <alignment horizontal="left" vertical="center" wrapText="1"/>
    </xf>
    <xf numFmtId="0" fontId="3" fillId="0" borderId="21" xfId="0" applyFont="1" applyFill="1" applyBorder="1" applyAlignment="1">
      <alignment horizontal="left" vertical="center" wrapText="1" indent="8"/>
    </xf>
    <xf numFmtId="0" fontId="3" fillId="0" borderId="21" xfId="0" applyFont="1" applyBorder="1" applyAlignment="1">
      <alignment horizontal="left" vertical="center" wrapText="1" indent="8"/>
    </xf>
    <xf numFmtId="0" fontId="3" fillId="0" borderId="21" xfId="0" applyFont="1" applyBorder="1" applyAlignment="1">
      <alignment horizontal="left" vertical="center" wrapText="1" indent="2"/>
    </xf>
    <xf numFmtId="0" fontId="1" fillId="0" borderId="19" xfId="0" applyFont="1" applyBorder="1" applyAlignment="1">
      <alignment horizontal="right" vertical="center" wrapText="1"/>
    </xf>
    <xf numFmtId="0" fontId="3" fillId="0" borderId="0" xfId="0" applyFont="1" applyBorder="1" applyAlignment="1">
      <alignment vertical="top" wrapText="1"/>
    </xf>
    <xf numFmtId="0" fontId="0" fillId="0" borderId="50" xfId="0" applyFont="1" applyFill="1" applyBorder="1" applyAlignment="1">
      <alignment horizontal="left" vertical="center" wrapText="1" indent="8"/>
    </xf>
    <xf numFmtId="0" fontId="1" fillId="0" borderId="55" xfId="0" applyFont="1" applyBorder="1" applyAlignment="1">
      <alignment horizontal="right" vertical="center" wrapText="1"/>
    </xf>
    <xf numFmtId="0" fontId="3" fillId="0" borderId="20" xfId="0" applyFont="1" applyBorder="1" applyAlignment="1">
      <alignment vertical="top" wrapText="1"/>
    </xf>
    <xf numFmtId="2" fontId="1" fillId="10" borderId="35" xfId="0" applyNumberFormat="1" applyFont="1" applyFill="1" applyBorder="1" applyAlignment="1">
      <alignment vertical="top"/>
    </xf>
    <xf numFmtId="2" fontId="1" fillId="10" borderId="42" xfId="0" applyNumberFormat="1" applyFont="1" applyFill="1" applyBorder="1" applyAlignment="1">
      <alignment vertical="top"/>
    </xf>
    <xf numFmtId="2" fontId="1" fillId="10" borderId="26" xfId="0" applyNumberFormat="1" applyFont="1" applyFill="1" applyBorder="1" applyAlignment="1">
      <alignment vertical="top"/>
    </xf>
    <xf numFmtId="0" fontId="0" fillId="4" borderId="16" xfId="0" applyFont="1" applyFill="1" applyBorder="1" applyAlignment="1">
      <alignment wrapText="1"/>
    </xf>
    <xf numFmtId="0" fontId="3" fillId="0" borderId="4" xfId="0" applyFont="1" applyBorder="1" applyAlignment="1">
      <alignment vertical="center" wrapText="1"/>
    </xf>
    <xf numFmtId="0" fontId="1" fillId="0" borderId="4" xfId="0" applyFont="1" applyBorder="1" applyAlignment="1">
      <alignment vertical="top" wrapText="1"/>
    </xf>
    <xf numFmtId="0" fontId="3" fillId="0" borderId="9" xfId="0" applyFont="1" applyBorder="1" applyAlignment="1">
      <alignment horizontal="left" vertical="center" wrapText="1" indent="5"/>
    </xf>
    <xf numFmtId="0" fontId="7" fillId="0" borderId="9" xfId="0" applyFont="1" applyBorder="1" applyAlignment="1">
      <alignment horizontal="left" vertical="center" wrapText="1" indent="5"/>
    </xf>
    <xf numFmtId="0" fontId="1" fillId="10" borderId="10" xfId="0" applyFont="1" applyFill="1" applyBorder="1" applyAlignment="1">
      <alignment vertical="center"/>
    </xf>
    <xf numFmtId="0" fontId="1" fillId="10" borderId="9" xfId="0" applyFont="1" applyFill="1" applyBorder="1" applyAlignment="1">
      <alignment vertical="top" wrapText="1"/>
    </xf>
    <xf numFmtId="0" fontId="24" fillId="10" borderId="29" xfId="0" applyFont="1" applyFill="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10" borderId="32" xfId="0" applyFont="1" applyFill="1" applyBorder="1" applyAlignment="1">
      <alignment horizontal="center" vertical="top"/>
    </xf>
    <xf numFmtId="0" fontId="1" fillId="10" borderId="14" xfId="0" applyFont="1" applyFill="1" applyBorder="1" applyAlignment="1">
      <alignment horizontal="center" vertical="top"/>
    </xf>
    <xf numFmtId="0" fontId="0" fillId="0" borderId="0" xfId="0" applyAlignment="1">
      <alignment horizontal="left" vertical="top"/>
    </xf>
    <xf numFmtId="0" fontId="3" fillId="0" borderId="18" xfId="0" applyFont="1" applyBorder="1" applyAlignment="1">
      <alignment horizontal="left" vertical="center" wrapText="1"/>
    </xf>
    <xf numFmtId="0" fontId="3" fillId="0" borderId="12" xfId="0" applyFont="1" applyBorder="1" applyAlignment="1">
      <alignment horizontal="left" vertical="center" wrapText="1" indent="2"/>
    </xf>
    <xf numFmtId="0" fontId="0" fillId="4" borderId="11" xfId="0" applyFont="1" applyFill="1" applyBorder="1" applyAlignment="1">
      <alignment horizontal="right" wrapText="1"/>
    </xf>
    <xf numFmtId="0" fontId="0" fillId="4" borderId="10" xfId="0" applyFont="1" applyFill="1" applyBorder="1" applyAlignment="1">
      <alignment horizontal="right" wrapText="1"/>
    </xf>
    <xf numFmtId="0" fontId="0" fillId="4" borderId="32" xfId="0" applyFont="1" applyFill="1" applyBorder="1" applyAlignment="1">
      <alignment horizontal="right" wrapText="1"/>
    </xf>
    <xf numFmtId="2" fontId="1" fillId="10" borderId="25" xfId="0" applyNumberFormat="1" applyFont="1" applyFill="1" applyBorder="1" applyAlignment="1">
      <alignment vertical="top"/>
    </xf>
    <xf numFmtId="2" fontId="1" fillId="10" borderId="33" xfId="0" applyNumberFormat="1" applyFont="1" applyFill="1" applyBorder="1" applyAlignment="1">
      <alignment vertical="top"/>
    </xf>
    <xf numFmtId="2" fontId="1" fillId="10" borderId="30" xfId="0" applyNumberFormat="1" applyFont="1" applyFill="1" applyBorder="1" applyAlignment="1">
      <alignment vertical="top"/>
    </xf>
    <xf numFmtId="0" fontId="1" fillId="3" borderId="21" xfId="0" applyFont="1" applyFill="1" applyBorder="1" applyAlignment="1">
      <alignment vertical="top" wrapText="1"/>
    </xf>
    <xf numFmtId="0" fontId="1" fillId="3" borderId="4" xfId="0" applyFont="1" applyFill="1" applyBorder="1" applyAlignment="1">
      <alignment vertical="top" wrapText="1"/>
    </xf>
    <xf numFmtId="1" fontId="1" fillId="3" borderId="21" xfId="0" applyNumberFormat="1" applyFont="1" applyFill="1" applyBorder="1" applyAlignment="1">
      <alignment vertical="top" wrapText="1"/>
    </xf>
    <xf numFmtId="1" fontId="1" fillId="3" borderId="9" xfId="0" applyNumberFormat="1" applyFont="1" applyFill="1" applyBorder="1" applyAlignment="1">
      <alignment vertical="top" wrapText="1"/>
    </xf>
    <xf numFmtId="0" fontId="0" fillId="9" borderId="10" xfId="0" applyFont="1" applyFill="1" applyBorder="1" applyAlignment="1">
      <alignment vertical="top" wrapText="1"/>
    </xf>
    <xf numFmtId="0" fontId="0" fillId="9" borderId="12" xfId="0" applyFont="1" applyFill="1" applyBorder="1" applyAlignment="1">
      <alignment vertical="top" wrapText="1"/>
    </xf>
    <xf numFmtId="0" fontId="0" fillId="0" borderId="12" xfId="0" applyFont="1" applyFill="1" applyBorder="1" applyAlignment="1">
      <alignment horizontal="right" vertical="center" wrapText="1"/>
    </xf>
    <xf numFmtId="0" fontId="0" fillId="0" borderId="9" xfId="0" applyFont="1" applyFill="1" applyBorder="1" applyAlignment="1">
      <alignment horizontal="right" vertical="center" wrapText="1"/>
    </xf>
    <xf numFmtId="0" fontId="0" fillId="9" borderId="9" xfId="0" applyFont="1" applyFill="1" applyBorder="1" applyAlignment="1">
      <alignment vertical="top"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1" fillId="3" borderId="3" xfId="0" applyFont="1" applyFill="1" applyBorder="1" applyAlignment="1">
      <alignment vertical="top" wrapText="1"/>
    </xf>
    <xf numFmtId="0" fontId="1" fillId="3" borderId="12" xfId="0" applyFont="1" applyFill="1" applyBorder="1" applyAlignment="1"/>
    <xf numFmtId="0" fontId="1" fillId="3" borderId="3" xfId="0" applyFont="1" applyFill="1" applyBorder="1" applyAlignment="1"/>
    <xf numFmtId="0" fontId="1" fillId="3" borderId="21" xfId="0" applyFont="1" applyFill="1" applyBorder="1" applyAlignment="1"/>
    <xf numFmtId="0" fontId="1" fillId="3" borderId="10" xfId="0" applyFont="1" applyFill="1" applyBorder="1" applyAlignment="1"/>
    <xf numFmtId="1" fontId="1" fillId="3" borderId="12" xfId="0" applyNumberFormat="1" applyFont="1" applyFill="1" applyBorder="1" applyAlignment="1"/>
    <xf numFmtId="1" fontId="1" fillId="3" borderId="12" xfId="0" applyNumberFormat="1" applyFont="1" applyFill="1" applyBorder="1" applyAlignment="1">
      <alignment wrapText="1"/>
    </xf>
    <xf numFmtId="2" fontId="1" fillId="3" borderId="12" xfId="0" applyNumberFormat="1" applyFont="1" applyFill="1" applyBorder="1" applyAlignment="1"/>
    <xf numFmtId="2" fontId="1" fillId="3" borderId="3" xfId="0" applyNumberFormat="1" applyFont="1" applyFill="1" applyBorder="1" applyAlignment="1"/>
    <xf numFmtId="2" fontId="1" fillId="3" borderId="21" xfId="0" applyNumberFormat="1" applyFont="1" applyFill="1" applyBorder="1" applyAlignment="1"/>
    <xf numFmtId="2" fontId="1" fillId="3" borderId="8" xfId="0" applyNumberFormat="1" applyFont="1" applyFill="1" applyBorder="1" applyAlignment="1"/>
    <xf numFmtId="2" fontId="1" fillId="3" borderId="9" xfId="0" applyNumberFormat="1" applyFont="1" applyFill="1" applyBorder="1" applyAlignment="1"/>
    <xf numFmtId="1" fontId="1" fillId="3" borderId="10" xfId="0" applyNumberFormat="1" applyFont="1" applyFill="1" applyBorder="1" applyAlignment="1"/>
    <xf numFmtId="2" fontId="1" fillId="3" borderId="18" xfId="0" applyNumberFormat="1" applyFont="1" applyFill="1" applyBorder="1" applyAlignment="1"/>
    <xf numFmtId="0" fontId="1" fillId="3" borderId="18" xfId="0" applyFont="1" applyFill="1" applyBorder="1" applyAlignment="1"/>
    <xf numFmtId="1" fontId="1" fillId="3" borderId="21" xfId="0" applyNumberFormat="1" applyFont="1" applyFill="1" applyBorder="1" applyAlignment="1"/>
    <xf numFmtId="0" fontId="1" fillId="3" borderId="8" xfId="0" applyFont="1" applyFill="1" applyBorder="1" applyAlignment="1"/>
    <xf numFmtId="0" fontId="1" fillId="3" borderId="12" xfId="0" applyFont="1" applyFill="1" applyBorder="1" applyAlignment="1">
      <alignment horizontal="right"/>
    </xf>
    <xf numFmtId="0" fontId="1" fillId="3" borderId="17" xfId="0" applyFont="1" applyFill="1" applyBorder="1" applyAlignment="1"/>
    <xf numFmtId="0" fontId="1" fillId="3" borderId="32" xfId="0" applyFont="1" applyFill="1" applyBorder="1" applyAlignment="1"/>
    <xf numFmtId="0" fontId="1" fillId="3" borderId="24" xfId="0" applyFont="1" applyFill="1" applyBorder="1" applyAlignment="1"/>
    <xf numFmtId="0" fontId="1" fillId="3" borderId="9" xfId="0" applyFont="1" applyFill="1" applyBorder="1" applyAlignment="1"/>
    <xf numFmtId="0" fontId="1" fillId="3" borderId="4" xfId="0" applyFont="1" applyFill="1" applyBorder="1" applyAlignment="1"/>
    <xf numFmtId="0" fontId="1" fillId="3" borderId="3" xfId="0" applyFont="1" applyFill="1" applyBorder="1" applyAlignment="1">
      <alignment horizontal="right"/>
    </xf>
    <xf numFmtId="0" fontId="1" fillId="3" borderId="21" xfId="0" applyFont="1" applyFill="1" applyBorder="1" applyAlignment="1">
      <alignment horizontal="right"/>
    </xf>
    <xf numFmtId="0" fontId="1" fillId="9" borderId="3" xfId="0" applyFont="1" applyFill="1" applyBorder="1" applyAlignment="1"/>
    <xf numFmtId="0" fontId="1" fillId="9" borderId="2" xfId="0" applyFont="1" applyFill="1" applyBorder="1" applyAlignment="1"/>
    <xf numFmtId="0" fontId="1" fillId="9" borderId="1" xfId="0" applyFont="1" applyFill="1" applyBorder="1" applyAlignment="1"/>
    <xf numFmtId="0" fontId="1" fillId="3" borderId="31" xfId="0" applyFont="1" applyFill="1" applyBorder="1" applyAlignment="1"/>
    <xf numFmtId="0" fontId="1" fillId="3" borderId="35" xfId="0" applyFont="1" applyFill="1" applyBorder="1" applyAlignment="1"/>
    <xf numFmtId="0" fontId="1" fillId="3" borderId="13" xfId="0" applyFont="1" applyFill="1" applyBorder="1" applyAlignment="1"/>
    <xf numFmtId="0" fontId="1" fillId="3" borderId="6" xfId="0" applyFont="1" applyFill="1" applyBorder="1" applyAlignment="1"/>
    <xf numFmtId="2" fontId="1" fillId="3" borderId="26" xfId="0" applyNumberFormat="1" applyFont="1" applyFill="1" applyBorder="1" applyAlignment="1"/>
    <xf numFmtId="2" fontId="1" fillId="3" borderId="13" xfId="0" applyNumberFormat="1" applyFont="1" applyFill="1" applyBorder="1" applyAlignment="1"/>
    <xf numFmtId="2" fontId="1" fillId="3" borderId="6" xfId="0" applyNumberFormat="1" applyFont="1" applyFill="1" applyBorder="1" applyAlignment="1"/>
    <xf numFmtId="2" fontId="1" fillId="3" borderId="10" xfId="0" applyNumberFormat="1" applyFont="1" applyFill="1" applyBorder="1" applyAlignment="1"/>
    <xf numFmtId="0" fontId="1" fillId="3" borderId="1" xfId="0" applyFont="1" applyFill="1" applyBorder="1" applyAlignment="1"/>
    <xf numFmtId="0" fontId="1" fillId="9" borderId="17" xfId="0" applyFont="1" applyFill="1" applyBorder="1" applyAlignment="1"/>
    <xf numFmtId="0" fontId="1" fillId="9" borderId="29" xfId="0" applyFont="1" applyFill="1" applyBorder="1" applyAlignment="1"/>
    <xf numFmtId="0" fontId="1" fillId="3" borderId="25" xfId="0" applyFont="1" applyFill="1" applyBorder="1" applyAlignment="1"/>
    <xf numFmtId="0" fontId="1" fillId="3" borderId="11" xfId="0" applyFont="1" applyFill="1" applyBorder="1" applyAlignment="1"/>
    <xf numFmtId="0" fontId="1" fillId="10" borderId="9" xfId="0" applyFont="1" applyFill="1" applyBorder="1" applyAlignment="1"/>
    <xf numFmtId="0" fontId="1" fillId="10" borderId="9" xfId="0" applyFont="1" applyFill="1" applyBorder="1" applyAlignment="1">
      <alignment wrapText="1"/>
    </xf>
    <xf numFmtId="0" fontId="1" fillId="3" borderId="22" xfId="0" applyFont="1" applyFill="1" applyBorder="1" applyAlignment="1"/>
    <xf numFmtId="0" fontId="1" fillId="3" borderId="30" xfId="0" applyFont="1" applyFill="1" applyBorder="1" applyAlignment="1"/>
    <xf numFmtId="0" fontId="1" fillId="3" borderId="26" xfId="0" applyFont="1" applyFill="1" applyBorder="1" applyAlignment="1"/>
    <xf numFmtId="2" fontId="1" fillId="3" borderId="11" xfId="0" applyNumberFormat="1" applyFont="1" applyFill="1" applyBorder="1" applyAlignment="1"/>
    <xf numFmtId="1" fontId="1" fillId="3" borderId="13" xfId="0" applyNumberFormat="1" applyFont="1" applyFill="1" applyBorder="1" applyAlignment="1"/>
    <xf numFmtId="1" fontId="1" fillId="3" borderId="11" xfId="0" applyNumberFormat="1" applyFont="1" applyFill="1" applyBorder="1" applyAlignment="1"/>
    <xf numFmtId="0" fontId="0" fillId="0" borderId="26" xfId="0" applyFont="1" applyFill="1" applyBorder="1" applyAlignment="1">
      <alignment horizontal="left" vertical="center" wrapText="1" indent="5"/>
    </xf>
    <xf numFmtId="0" fontId="0" fillId="0" borderId="26" xfId="0" applyFont="1" applyFill="1" applyBorder="1" applyAlignment="1">
      <alignment horizontal="right" vertical="center" wrapText="1"/>
    </xf>
    <xf numFmtId="0" fontId="29" fillId="0" borderId="26" xfId="0" applyFont="1" applyFill="1" applyBorder="1" applyAlignment="1">
      <alignment horizontal="left" vertical="center" wrapText="1" indent="5"/>
    </xf>
    <xf numFmtId="0" fontId="29" fillId="0" borderId="31" xfId="0" applyFont="1" applyFill="1" applyBorder="1" applyAlignment="1">
      <alignment horizontal="left" vertical="center" wrapText="1" indent="5"/>
    </xf>
    <xf numFmtId="0" fontId="0" fillId="0" borderId="49" xfId="0" applyFill="1" applyBorder="1" applyAlignment="1">
      <alignment horizontal="left" vertical="center" wrapText="1" indent="8"/>
    </xf>
    <xf numFmtId="0" fontId="0" fillId="0" borderId="49" xfId="0" applyFont="1" applyFill="1" applyBorder="1" applyAlignment="1">
      <alignment horizontal="right" vertical="center" wrapText="1"/>
    </xf>
    <xf numFmtId="0" fontId="0" fillId="0" borderId="51" xfId="0" applyFill="1" applyBorder="1" applyAlignment="1">
      <alignment horizontal="left" vertical="center" wrapText="1" indent="8"/>
    </xf>
    <xf numFmtId="0" fontId="0" fillId="0" borderId="49" xfId="0" applyFill="1" applyBorder="1" applyAlignment="1">
      <alignment horizontal="left" vertical="center" wrapText="1" indent="5"/>
    </xf>
    <xf numFmtId="0" fontId="0" fillId="0" borderId="48" xfId="0" applyFont="1" applyFill="1" applyBorder="1" applyAlignment="1">
      <alignment horizontal="right" vertical="center" wrapText="1"/>
    </xf>
    <xf numFmtId="0" fontId="0" fillId="0" borderId="53" xfId="0" applyFont="1" applyFill="1" applyBorder="1" applyAlignment="1">
      <alignment horizontal="right" vertical="center" wrapText="1"/>
    </xf>
    <xf numFmtId="0" fontId="0" fillId="0" borderId="50" xfId="0" applyFill="1" applyBorder="1" applyAlignment="1">
      <alignment horizontal="left" vertical="center" wrapText="1" indent="8"/>
    </xf>
    <xf numFmtId="0" fontId="0" fillId="0" borderId="50" xfId="0" applyFont="1" applyFill="1" applyBorder="1" applyAlignment="1">
      <alignment horizontal="right" vertical="center" wrapText="1"/>
    </xf>
    <xf numFmtId="0" fontId="0" fillId="0" borderId="50" xfId="0" applyFill="1" applyBorder="1" applyAlignment="1">
      <alignment horizontal="left" vertical="center" wrapText="1" indent="5"/>
    </xf>
    <xf numFmtId="0" fontId="0" fillId="0" borderId="56" xfId="0" applyFont="1" applyFill="1" applyBorder="1" applyAlignment="1">
      <alignment horizontal="right" vertical="center" wrapText="1"/>
    </xf>
    <xf numFmtId="1" fontId="1" fillId="3" borderId="9" xfId="0" applyNumberFormat="1" applyFont="1" applyFill="1" applyBorder="1" applyAlignment="1"/>
    <xf numFmtId="0" fontId="1" fillId="0" borderId="21" xfId="0" applyFont="1" applyBorder="1" applyAlignment="1">
      <alignment horizontal="left" vertical="center" wrapText="1"/>
    </xf>
    <xf numFmtId="0" fontId="32" fillId="0" borderId="8" xfId="0" applyFont="1" applyBorder="1" applyAlignment="1">
      <alignment vertical="center" wrapText="1"/>
    </xf>
    <xf numFmtId="0" fontId="32" fillId="0" borderId="0" xfId="0" applyFont="1" applyAlignment="1">
      <alignment vertical="center" wrapText="1"/>
    </xf>
    <xf numFmtId="0" fontId="0" fillId="0" borderId="0" xfId="0" applyAlignment="1">
      <alignment horizontal="center"/>
    </xf>
    <xf numFmtId="0" fontId="32" fillId="0" borderId="8" xfId="0" applyFont="1" applyBorder="1" applyAlignment="1">
      <alignment horizontal="center" vertical="center" wrapText="1"/>
    </xf>
    <xf numFmtId="0" fontId="32" fillId="0" borderId="0" xfId="0" applyFont="1" applyAlignment="1">
      <alignment horizontal="center" vertical="center" wrapText="1"/>
    </xf>
    <xf numFmtId="0" fontId="15"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wrapText="1" indent="5"/>
    </xf>
    <xf numFmtId="0" fontId="0" fillId="9" borderId="12" xfId="0" applyFont="1" applyFill="1" applyBorder="1" applyAlignment="1">
      <alignment vertical="center" wrapText="1"/>
    </xf>
    <xf numFmtId="0" fontId="1" fillId="9" borderId="13" xfId="0" applyFont="1" applyFill="1" applyBorder="1" applyAlignment="1"/>
    <xf numFmtId="0" fontId="1" fillId="9" borderId="24" xfId="0" applyFont="1" applyFill="1" applyBorder="1" applyAlignment="1"/>
    <xf numFmtId="0" fontId="0" fillId="9" borderId="9" xfId="0" applyFill="1" applyBorder="1" applyAlignment="1">
      <alignment vertical="center" wrapText="1"/>
    </xf>
    <xf numFmtId="0" fontId="1" fillId="9" borderId="13" xfId="0" applyFont="1" applyFill="1" applyBorder="1" applyAlignment="1">
      <alignment wrapText="1"/>
    </xf>
    <xf numFmtId="0" fontId="1" fillId="9" borderId="31" xfId="0" applyFont="1" applyFill="1" applyBorder="1" applyAlignment="1">
      <alignment wrapText="1"/>
    </xf>
    <xf numFmtId="0" fontId="0" fillId="9" borderId="26" xfId="0" applyFont="1" applyFill="1" applyBorder="1" applyAlignment="1">
      <alignment horizontal="left" vertical="center" wrapText="1" indent="5"/>
    </xf>
    <xf numFmtId="0" fontId="1" fillId="9" borderId="12" xfId="0" applyFont="1" applyFill="1" applyBorder="1" applyAlignment="1"/>
    <xf numFmtId="0" fontId="0" fillId="9" borderId="26" xfId="0" applyFont="1" applyFill="1" applyBorder="1" applyAlignment="1">
      <alignment horizontal="right" vertical="center" wrapText="1"/>
    </xf>
    <xf numFmtId="0" fontId="27" fillId="9" borderId="13" xfId="0" applyFont="1" applyFill="1" applyBorder="1" applyAlignment="1">
      <alignment vertical="top"/>
    </xf>
    <xf numFmtId="0" fontId="1" fillId="9" borderId="13" xfId="0" applyFont="1" applyFill="1" applyBorder="1" applyAlignment="1">
      <alignment vertical="top"/>
    </xf>
    <xf numFmtId="0" fontId="0" fillId="9" borderId="12" xfId="0" applyFont="1" applyFill="1" applyBorder="1" applyAlignment="1">
      <alignment horizontal="left" vertical="center" wrapText="1" indent="5"/>
    </xf>
    <xf numFmtId="0" fontId="0" fillId="9" borderId="12" xfId="0" applyFont="1" applyFill="1" applyBorder="1" applyAlignment="1">
      <alignment horizontal="right" vertical="center" wrapText="1"/>
    </xf>
    <xf numFmtId="0" fontId="1" fillId="9" borderId="26" xfId="0" applyFont="1" applyFill="1" applyBorder="1" applyAlignment="1"/>
    <xf numFmtId="0" fontId="0" fillId="9" borderId="9" xfId="0" applyFont="1" applyFill="1" applyBorder="1" applyAlignment="1">
      <alignment horizontal="right" vertical="center" wrapText="1"/>
    </xf>
    <xf numFmtId="0" fontId="0" fillId="9" borderId="12" xfId="0" applyFill="1" applyBorder="1" applyAlignment="1">
      <alignment horizontal="left" vertical="center" wrapText="1" indent="8"/>
    </xf>
    <xf numFmtId="0" fontId="1" fillId="9" borderId="11" xfId="0" applyFont="1" applyFill="1" applyBorder="1" applyAlignment="1"/>
    <xf numFmtId="0" fontId="1" fillId="9" borderId="11" xfId="0" applyFont="1" applyFill="1" applyBorder="1" applyAlignment="1">
      <alignment vertical="top"/>
    </xf>
    <xf numFmtId="2" fontId="1" fillId="9" borderId="11" xfId="0" applyNumberFormat="1" applyFont="1" applyFill="1" applyBorder="1" applyAlignment="1"/>
    <xf numFmtId="2" fontId="1" fillId="9" borderId="11" xfId="0" applyNumberFormat="1" applyFont="1" applyFill="1" applyBorder="1" applyAlignment="1">
      <alignment vertical="top"/>
    </xf>
    <xf numFmtId="0" fontId="0" fillId="9" borderId="12" xfId="0" applyFill="1" applyBorder="1" applyAlignment="1">
      <alignment horizontal="left" vertical="center" wrapText="1" indent="5"/>
    </xf>
    <xf numFmtId="1" fontId="1" fillId="9" borderId="13" xfId="0" applyNumberFormat="1" applyFont="1" applyFill="1" applyBorder="1" applyAlignment="1"/>
    <xf numFmtId="1" fontId="1" fillId="9" borderId="11" xfId="0" applyNumberFormat="1" applyFont="1" applyFill="1" applyBorder="1" applyAlignment="1"/>
    <xf numFmtId="1" fontId="1" fillId="9" borderId="12" xfId="0" applyNumberFormat="1" applyFont="1" applyFill="1" applyBorder="1" applyAlignment="1"/>
    <xf numFmtId="1" fontId="1" fillId="9" borderId="13" xfId="0" applyNumberFormat="1" applyFont="1" applyFill="1" applyBorder="1" applyAlignment="1">
      <alignment vertical="top"/>
    </xf>
    <xf numFmtId="1" fontId="1" fillId="9" borderId="11" xfId="0" applyNumberFormat="1" applyFont="1" applyFill="1" applyBorder="1" applyAlignment="1">
      <alignment vertical="top"/>
    </xf>
    <xf numFmtId="1" fontId="1" fillId="9" borderId="21" xfId="0" applyNumberFormat="1" applyFont="1" applyFill="1" applyBorder="1" applyAlignment="1"/>
    <xf numFmtId="0" fontId="1" fillId="9" borderId="13" xfId="0" applyFont="1" applyFill="1" applyBorder="1" applyAlignment="1">
      <alignment vertical="top" wrapText="1"/>
    </xf>
    <xf numFmtId="2" fontId="1" fillId="9" borderId="13" xfId="0" applyNumberFormat="1" applyFont="1" applyFill="1" applyBorder="1" applyAlignment="1"/>
    <xf numFmtId="2" fontId="1" fillId="9" borderId="12" xfId="0" applyNumberFormat="1" applyFont="1" applyFill="1" applyBorder="1" applyAlignment="1"/>
    <xf numFmtId="2" fontId="1" fillId="9" borderId="13" xfId="0" applyNumberFormat="1" applyFont="1" applyFill="1" applyBorder="1" applyAlignment="1">
      <alignment vertical="top"/>
    </xf>
    <xf numFmtId="2" fontId="1" fillId="9" borderId="13" xfId="0" applyNumberFormat="1" applyFont="1" applyFill="1" applyBorder="1" applyAlignment="1">
      <alignment vertical="top" wrapText="1"/>
    </xf>
    <xf numFmtId="2" fontId="1" fillId="9" borderId="11" xfId="0" applyNumberFormat="1" applyFont="1" applyFill="1" applyBorder="1" applyAlignment="1">
      <alignment vertical="top" wrapText="1"/>
    </xf>
    <xf numFmtId="2" fontId="1" fillId="9" borderId="9" xfId="0" applyNumberFormat="1" applyFont="1" applyFill="1" applyBorder="1" applyAlignment="1">
      <alignment vertical="top"/>
    </xf>
    <xf numFmtId="2" fontId="1" fillId="9" borderId="30" xfId="0" applyNumberFormat="1" applyFont="1" applyFill="1" applyBorder="1" applyAlignment="1">
      <alignment vertical="top"/>
    </xf>
    <xf numFmtId="1" fontId="1" fillId="9" borderId="13" xfId="0" applyNumberFormat="1" applyFont="1" applyFill="1" applyBorder="1" applyAlignment="1">
      <alignment vertical="top" wrapText="1"/>
    </xf>
    <xf numFmtId="1" fontId="1" fillId="9" borderId="11" xfId="0" applyNumberFormat="1" applyFont="1" applyFill="1" applyBorder="1" applyAlignment="1">
      <alignment vertical="top" wrapText="1"/>
    </xf>
    <xf numFmtId="0" fontId="0" fillId="9" borderId="21" xfId="0" applyFont="1" applyFill="1" applyBorder="1" applyAlignment="1">
      <alignment horizontal="right" vertical="center" wrapText="1"/>
    </xf>
    <xf numFmtId="0" fontId="0" fillId="9" borderId="21" xfId="0" applyFill="1" applyBorder="1" applyAlignment="1">
      <alignment horizontal="left" vertical="center" wrapText="1" indent="5"/>
    </xf>
    <xf numFmtId="1" fontId="1" fillId="9" borderId="9" xfId="0" applyNumberFormat="1" applyFont="1" applyFill="1" applyBorder="1" applyAlignment="1">
      <alignment vertical="top"/>
    </xf>
    <xf numFmtId="1" fontId="1" fillId="9" borderId="30" xfId="0" applyNumberFormat="1" applyFont="1" applyFill="1" applyBorder="1" applyAlignment="1">
      <alignment vertical="top"/>
    </xf>
    <xf numFmtId="0" fontId="0" fillId="9" borderId="36" xfId="0" applyFont="1" applyFill="1" applyBorder="1" applyAlignment="1">
      <alignment vertical="center" wrapText="1"/>
    </xf>
    <xf numFmtId="0" fontId="0" fillId="9" borderId="37" xfId="0" applyFont="1" applyFill="1" applyBorder="1" applyAlignment="1">
      <alignment vertical="center" wrapText="1"/>
    </xf>
    <xf numFmtId="0" fontId="1" fillId="9" borderId="31" xfId="0" applyFont="1" applyFill="1" applyBorder="1" applyAlignment="1"/>
    <xf numFmtId="0" fontId="3" fillId="0" borderId="12" xfId="0" applyFont="1" applyBorder="1" applyAlignment="1">
      <alignment horizontal="left" wrapText="1"/>
    </xf>
    <xf numFmtId="0" fontId="3" fillId="0" borderId="12" xfId="0" applyFont="1" applyBorder="1" applyAlignment="1">
      <alignment horizontal="left"/>
    </xf>
    <xf numFmtId="0" fontId="7" fillId="0" borderId="12" xfId="0" applyFont="1" applyFill="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xf>
    <xf numFmtId="0" fontId="1"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2" xfId="0" applyFont="1" applyBorder="1" applyAlignment="1">
      <alignment horizontal="left" vertical="center" wrapText="1"/>
    </xf>
    <xf numFmtId="0" fontId="7" fillId="0" borderId="12" xfId="0" applyFont="1" applyBorder="1" applyAlignment="1">
      <alignment horizontal="left" vertical="top" wrapText="1"/>
    </xf>
    <xf numFmtId="0" fontId="3"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 fillId="0" borderId="9" xfId="0" applyFont="1" applyBorder="1" applyAlignment="1">
      <alignment horizontal="left" vertical="center" wrapText="1"/>
    </xf>
    <xf numFmtId="0" fontId="0" fillId="0" borderId="21" xfId="0" applyFont="1" applyBorder="1" applyAlignment="1">
      <alignment horizontal="left" vertical="center" wrapText="1"/>
    </xf>
    <xf numFmtId="0" fontId="1" fillId="0" borderId="18" xfId="0" applyFont="1" applyBorder="1" applyAlignment="1">
      <alignment horizontal="left" wrapText="1"/>
    </xf>
    <xf numFmtId="0" fontId="1" fillId="0" borderId="12" xfId="0" applyFont="1" applyBorder="1" applyAlignment="1">
      <alignment horizontal="left" wrapText="1"/>
    </xf>
    <xf numFmtId="0" fontId="3" fillId="0" borderId="21" xfId="0" applyFont="1" applyBorder="1" applyAlignment="1">
      <alignment horizontal="left" vertical="center" wrapText="1"/>
    </xf>
    <xf numFmtId="0" fontId="1" fillId="0" borderId="21" xfId="0" applyFont="1" applyBorder="1" applyAlignment="1">
      <alignment horizontal="left" wrapText="1"/>
    </xf>
    <xf numFmtId="0" fontId="0" fillId="0" borderId="3" xfId="0" applyFont="1" applyBorder="1" applyAlignment="1">
      <alignment horizontal="left" vertical="center" wrapText="1"/>
    </xf>
    <xf numFmtId="0" fontId="1" fillId="0" borderId="9" xfId="0" applyFont="1" applyBorder="1" applyAlignment="1">
      <alignment horizontal="left" vertical="top"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Border="1" applyAlignment="1">
      <alignment horizontal="left" vertical="center" wrapText="1" indent="5"/>
    </xf>
    <xf numFmtId="0" fontId="3" fillId="0" borderId="30" xfId="0" applyFont="1" applyBorder="1" applyAlignment="1">
      <alignment horizontal="left" vertical="center" wrapText="1" indent="5"/>
    </xf>
    <xf numFmtId="0" fontId="3" fillId="0" borderId="18" xfId="0" applyFont="1" applyBorder="1" applyAlignment="1">
      <alignment horizontal="left" vertical="center" wrapText="1" indent="5"/>
    </xf>
    <xf numFmtId="0" fontId="3" fillId="0" borderId="10" xfId="0" applyFont="1" applyFill="1" applyBorder="1" applyAlignment="1">
      <alignment horizontal="left" vertical="center" wrapText="1"/>
    </xf>
    <xf numFmtId="0" fontId="3" fillId="0" borderId="12" xfId="0" applyFont="1" applyBorder="1" applyAlignment="1">
      <alignment horizontal="left" vertical="center"/>
    </xf>
    <xf numFmtId="0" fontId="3" fillId="0" borderId="9" xfId="0" applyFont="1" applyBorder="1" applyAlignment="1">
      <alignment horizontal="left" vertical="center"/>
    </xf>
    <xf numFmtId="0" fontId="3" fillId="0" borderId="21" xfId="0" applyFont="1" applyBorder="1" applyAlignment="1">
      <alignment horizontal="left" vertical="center" wrapText="1" indent="5"/>
    </xf>
    <xf numFmtId="0" fontId="3" fillId="0" borderId="12"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0" fillId="9" borderId="1" xfId="0" applyFill="1" applyBorder="1" applyAlignment="1">
      <alignment wrapText="1"/>
    </xf>
    <xf numFmtId="0" fontId="0" fillId="7"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wrapText="1"/>
    </xf>
    <xf numFmtId="0" fontId="0" fillId="3" borderId="1" xfId="0" applyFill="1" applyBorder="1" applyAlignment="1">
      <alignment horizontal="left" vertical="top" wrapText="1"/>
    </xf>
    <xf numFmtId="0" fontId="0" fillId="5" borderId="1" xfId="0" applyFill="1" applyBorder="1" applyAlignment="1">
      <alignment horizontal="left" vertical="top" wrapText="1"/>
    </xf>
    <xf numFmtId="0" fontId="0" fillId="2" borderId="1" xfId="0" applyFill="1" applyBorder="1" applyAlignment="1">
      <alignment horizontal="left" vertical="top" wrapText="1"/>
    </xf>
    <xf numFmtId="0" fontId="0" fillId="3" borderId="1" xfId="0" applyFill="1" applyBorder="1" applyAlignment="1">
      <alignment vertical="top" wrapText="1"/>
    </xf>
    <xf numFmtId="0" fontId="24" fillId="10" borderId="29" xfId="0" applyFont="1" applyFill="1" applyBorder="1" applyAlignment="1">
      <alignment horizontal="left" vertical="center"/>
    </xf>
    <xf numFmtId="0" fontId="24" fillId="10" borderId="28" xfId="0" applyFont="1" applyFill="1" applyBorder="1" applyAlignment="1">
      <alignment horizontal="left" vertical="center"/>
    </xf>
    <xf numFmtId="0" fontId="24" fillId="10" borderId="27" xfId="0" applyFont="1" applyFill="1" applyBorder="1" applyAlignment="1">
      <alignment horizontal="left" vertical="center"/>
    </xf>
    <xf numFmtId="0" fontId="32" fillId="0" borderId="8" xfId="0" applyFont="1" applyBorder="1" applyAlignment="1">
      <alignment horizontal="left" vertical="center" wrapText="1"/>
    </xf>
    <xf numFmtId="0" fontId="32"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23" xfId="0" applyFont="1" applyBorder="1" applyAlignment="1">
      <alignment horizontal="left" vertical="center" wrapText="1"/>
    </xf>
    <xf numFmtId="0" fontId="3" fillId="0" borderId="34" xfId="0" applyFont="1" applyBorder="1" applyAlignment="1">
      <alignment horizontal="left" vertical="center" wrapText="1"/>
    </xf>
    <xf numFmtId="0" fontId="3" fillId="0" borderId="22" xfId="0" applyFont="1" applyBorder="1" applyAlignment="1">
      <alignment horizontal="left" vertical="center" wrapText="1"/>
    </xf>
    <xf numFmtId="0" fontId="1" fillId="4" borderId="28" xfId="0" applyFont="1" applyFill="1" applyBorder="1" applyAlignment="1">
      <alignment vertical="top"/>
    </xf>
    <xf numFmtId="0" fontId="1" fillId="4" borderId="20" xfId="0" applyFont="1" applyFill="1" applyBorder="1" applyAlignment="1">
      <alignment vertical="top"/>
    </xf>
    <xf numFmtId="0" fontId="1" fillId="4" borderId="5" xfId="0" applyFont="1" applyFill="1" applyBorder="1" applyAlignment="1">
      <alignment vertical="top"/>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20" fillId="3" borderId="19" xfId="0" applyFont="1" applyFill="1" applyBorder="1" applyAlignment="1">
      <alignment horizontal="center" wrapText="1"/>
    </xf>
    <xf numFmtId="0" fontId="20" fillId="3" borderId="19" xfId="0" applyFont="1" applyFill="1" applyBorder="1" applyAlignment="1">
      <alignment horizontal="center"/>
    </xf>
    <xf numFmtId="0" fontId="20" fillId="3" borderId="7" xfId="0" applyFont="1" applyFill="1" applyBorder="1" applyAlignment="1">
      <alignment horizontal="center"/>
    </xf>
    <xf numFmtId="0" fontId="1" fillId="4" borderId="40" xfId="0" applyFont="1" applyFill="1" applyBorder="1" applyAlignment="1">
      <alignment vertical="top"/>
    </xf>
    <xf numFmtId="0" fontId="1" fillId="4" borderId="19" xfId="0" applyFont="1" applyFill="1" applyBorder="1" applyAlignment="1">
      <alignment vertical="top"/>
    </xf>
    <xf numFmtId="0" fontId="1" fillId="4" borderId="7" xfId="0" applyFont="1" applyFill="1" applyBorder="1" applyAlignment="1">
      <alignment vertical="top"/>
    </xf>
    <xf numFmtId="0" fontId="1" fillId="4" borderId="29" xfId="0" applyFont="1" applyFill="1" applyBorder="1" applyAlignment="1">
      <alignment vertical="top"/>
    </xf>
    <xf numFmtId="0" fontId="1" fillId="4" borderId="0" xfId="0" applyFont="1" applyFill="1" applyBorder="1" applyAlignment="1">
      <alignment vertical="top"/>
    </xf>
    <xf numFmtId="0" fontId="1" fillId="4" borderId="6" xfId="0" applyFont="1" applyFill="1" applyBorder="1" applyAlignment="1">
      <alignment vertical="top"/>
    </xf>
    <xf numFmtId="0" fontId="1" fillId="6" borderId="28" xfId="0" applyFont="1" applyFill="1" applyBorder="1" applyAlignment="1">
      <alignment horizontal="left" vertical="top"/>
    </xf>
    <xf numFmtId="0" fontId="1" fillId="4" borderId="27" xfId="0" applyFont="1" applyFill="1" applyBorder="1" applyAlignment="1">
      <alignment vertical="top"/>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35" xfId="0" applyFont="1" applyBorder="1" applyAlignment="1">
      <alignment horizontal="left" vertical="center" wrapText="1"/>
    </xf>
    <xf numFmtId="0" fontId="1" fillId="0" borderId="25" xfId="0" applyFont="1" applyBorder="1" applyAlignment="1">
      <alignment horizontal="left" vertical="center" wrapText="1"/>
    </xf>
    <xf numFmtId="0" fontId="3" fillId="0" borderId="29" xfId="0" applyFont="1" applyBorder="1" applyAlignment="1">
      <alignment horizontal="left" vertical="top" wrapText="1"/>
    </xf>
    <xf numFmtId="0" fontId="3" fillId="0" borderId="28" xfId="0" applyFont="1" applyBorder="1" applyAlignment="1">
      <alignment horizontal="left" vertical="top" wrapText="1"/>
    </xf>
    <xf numFmtId="0" fontId="3" fillId="0" borderId="27" xfId="0" applyFont="1" applyBorder="1" applyAlignment="1">
      <alignment horizontal="left" vertical="top"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9" xfId="0" applyFont="1" applyBorder="1" applyAlignment="1">
      <alignment horizontal="left"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32"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7" xfId="0" applyFont="1" applyBorder="1" applyAlignment="1">
      <alignment horizontal="left" vertical="center"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2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22" xfId="0" applyFont="1" applyFill="1" applyBorder="1" applyAlignment="1">
      <alignment horizontal="left" vertical="top"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27" xfId="0" applyFont="1" applyBorder="1" applyAlignment="1">
      <alignment horizontal="left" vertical="center" wrapText="1"/>
    </xf>
    <xf numFmtId="0" fontId="3" fillId="0" borderId="16"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3" fillId="0" borderId="25" xfId="0" applyFont="1" applyBorder="1" applyAlignment="1">
      <alignment vertical="center" wrapText="1"/>
    </xf>
    <xf numFmtId="0" fontId="3" fillId="0" borderId="33" xfId="0" applyFont="1" applyBorder="1" applyAlignment="1">
      <alignment vertical="center" wrapText="1"/>
    </xf>
    <xf numFmtId="0" fontId="3" fillId="0" borderId="30" xfId="0" applyFont="1" applyBorder="1" applyAlignment="1">
      <alignment vertical="center" wrapText="1"/>
    </xf>
    <xf numFmtId="0" fontId="0" fillId="0" borderId="4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7" xfId="0" applyFont="1" applyBorder="1" applyAlignment="1">
      <alignment horizontal="left" vertical="center" wrapText="1"/>
    </xf>
    <xf numFmtId="0" fontId="22" fillId="0" borderId="8" xfId="0" applyFont="1" applyBorder="1" applyAlignment="1">
      <alignment horizontal="right" wrapText="1"/>
    </xf>
    <xf numFmtId="0" fontId="22" fillId="0" borderId="0" xfId="0" applyFont="1" applyAlignment="1">
      <alignment horizontal="right" wrapText="1"/>
    </xf>
    <xf numFmtId="0" fontId="22" fillId="0" borderId="6" xfId="0" applyFont="1" applyBorder="1" applyAlignment="1">
      <alignment horizontal="right" wrapText="1"/>
    </xf>
    <xf numFmtId="0" fontId="22" fillId="0" borderId="16" xfId="0" applyFont="1" applyBorder="1" applyAlignment="1">
      <alignment horizontal="right" wrapText="1"/>
    </xf>
    <xf numFmtId="0" fontId="22" fillId="0" borderId="19" xfId="0" applyFont="1" applyBorder="1" applyAlignment="1">
      <alignment horizontal="right" wrapText="1"/>
    </xf>
    <xf numFmtId="0" fontId="22" fillId="0" borderId="7" xfId="0" applyFont="1" applyBorder="1" applyAlignment="1">
      <alignment horizontal="right" wrapText="1"/>
    </xf>
    <xf numFmtId="0" fontId="3" fillId="8" borderId="29" xfId="0" applyFont="1" applyFill="1" applyBorder="1" applyAlignment="1">
      <alignment horizontal="left" vertical="center" wrapText="1"/>
    </xf>
    <xf numFmtId="0" fontId="3" fillId="8" borderId="27" xfId="0" applyFont="1" applyFill="1" applyBorder="1" applyAlignment="1">
      <alignment horizontal="left" vertical="center" wrapText="1"/>
    </xf>
    <xf numFmtId="0" fontId="16" fillId="9" borderId="20" xfId="0" applyFont="1" applyFill="1" applyBorder="1" applyAlignment="1">
      <alignment horizontal="left" vertical="top" wrapText="1"/>
    </xf>
    <xf numFmtId="0" fontId="16" fillId="9" borderId="19" xfId="0" applyFont="1" applyFill="1" applyBorder="1" applyAlignment="1">
      <alignment horizontal="left" vertical="top" wrapText="1"/>
    </xf>
    <xf numFmtId="0" fontId="16" fillId="9" borderId="0" xfId="0" applyFont="1" applyFill="1" applyBorder="1" applyAlignment="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10" borderId="24" xfId="0" applyFont="1" applyFill="1" applyBorder="1" applyAlignment="1">
      <alignment horizontal="center" vertical="top"/>
    </xf>
    <xf numFmtId="0" fontId="1" fillId="10" borderId="31" xfId="0" applyFont="1" applyFill="1" applyBorder="1" applyAlignment="1">
      <alignment horizontal="center" vertical="top"/>
    </xf>
    <xf numFmtId="0" fontId="1" fillId="10" borderId="13" xfId="0" applyFont="1" applyFill="1" applyBorder="1" applyAlignment="1">
      <alignment horizontal="center" vertical="top"/>
    </xf>
    <xf numFmtId="0" fontId="1" fillId="10" borderId="29" xfId="0" applyFont="1" applyFill="1" applyBorder="1" applyAlignment="1">
      <alignment horizontal="center" vertical="top"/>
    </xf>
    <xf numFmtId="0" fontId="1" fillId="10" borderId="28" xfId="0" applyFont="1" applyFill="1" applyBorder="1" applyAlignment="1">
      <alignment horizontal="center" vertical="top"/>
    </xf>
    <xf numFmtId="0" fontId="1" fillId="10" borderId="27" xfId="0" applyFont="1" applyFill="1" applyBorder="1" applyAlignment="1">
      <alignment horizontal="center" vertical="top"/>
    </xf>
    <xf numFmtId="0" fontId="21" fillId="0" borderId="19" xfId="0" applyFont="1" applyBorder="1" applyAlignment="1">
      <alignment horizontal="center"/>
    </xf>
    <xf numFmtId="0" fontId="1" fillId="0" borderId="19" xfId="0" applyFont="1" applyBorder="1" applyAlignment="1">
      <alignment horizontal="center"/>
    </xf>
    <xf numFmtId="0" fontId="30" fillId="0" borderId="28"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10" borderId="32" xfId="0" applyFont="1" applyFill="1" applyBorder="1" applyAlignment="1">
      <alignment horizontal="center" vertical="top"/>
    </xf>
    <xf numFmtId="0" fontId="1" fillId="10" borderId="14" xfId="0" applyFont="1" applyFill="1" applyBorder="1" applyAlignment="1">
      <alignment horizontal="center" vertical="top"/>
    </xf>
    <xf numFmtId="0" fontId="1" fillId="10" borderId="11" xfId="0" applyFont="1" applyFill="1" applyBorder="1" applyAlignment="1">
      <alignment horizontal="center" vertical="top"/>
    </xf>
    <xf numFmtId="0" fontId="16" fillId="9" borderId="20" xfId="0" applyFont="1" applyFill="1" applyBorder="1" applyAlignment="1">
      <alignment horizontal="center" vertical="top" wrapText="1"/>
    </xf>
    <xf numFmtId="0" fontId="14" fillId="10" borderId="23" xfId="0" applyFont="1" applyFill="1" applyBorder="1" applyAlignment="1">
      <alignment horizontal="center" vertical="top"/>
    </xf>
    <xf numFmtId="0" fontId="14" fillId="10" borderId="34" xfId="0" applyFont="1" applyFill="1" applyBorder="1" applyAlignment="1">
      <alignment horizontal="center" vertical="top"/>
    </xf>
    <xf numFmtId="0" fontId="14" fillId="10" borderId="22" xfId="0" applyFont="1" applyFill="1" applyBorder="1" applyAlignment="1">
      <alignment horizontal="center" vertical="top"/>
    </xf>
    <xf numFmtId="0" fontId="1" fillId="10" borderId="23" xfId="0" applyFont="1" applyFill="1" applyBorder="1" applyAlignment="1">
      <alignment horizontal="center" vertical="top"/>
    </xf>
    <xf numFmtId="0" fontId="1" fillId="10" borderId="34" xfId="0" applyFont="1" applyFill="1" applyBorder="1" applyAlignment="1">
      <alignment horizontal="center" vertical="top"/>
    </xf>
    <xf numFmtId="0" fontId="1" fillId="10" borderId="22" xfId="0" applyFont="1" applyFill="1" applyBorder="1" applyAlignment="1">
      <alignment horizontal="center" vertical="top"/>
    </xf>
    <xf numFmtId="0" fontId="1" fillId="10" borderId="17" xfId="0" applyFont="1" applyFill="1" applyBorder="1" applyAlignment="1">
      <alignment horizontal="center" vertical="top"/>
    </xf>
    <xf numFmtId="0" fontId="1" fillId="10" borderId="20" xfId="0" applyFont="1" applyFill="1" applyBorder="1" applyAlignment="1">
      <alignment horizontal="center" vertical="top"/>
    </xf>
    <xf numFmtId="0" fontId="1" fillId="10" borderId="5" xfId="0" applyFont="1" applyFill="1" applyBorder="1" applyAlignment="1">
      <alignment horizontal="center" vertical="top"/>
    </xf>
    <xf numFmtId="0" fontId="1" fillId="0" borderId="4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7" xfId="0" applyFont="1" applyBorder="1" applyAlignment="1">
      <alignment horizontal="left" vertical="center" wrapText="1"/>
    </xf>
    <xf numFmtId="0" fontId="1" fillId="0" borderId="54" xfId="0" applyFont="1" applyBorder="1" applyAlignment="1">
      <alignment horizontal="left" vertical="center" wrapText="1"/>
    </xf>
    <xf numFmtId="0" fontId="1" fillId="0" borderId="21" xfId="0" applyFont="1" applyBorder="1" applyAlignment="1">
      <alignment horizontal="left" vertical="center" wrapText="1"/>
    </xf>
    <xf numFmtId="0" fontId="1" fillId="0" borderId="44"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4" fillId="10" borderId="32" xfId="0" applyFont="1" applyFill="1" applyBorder="1" applyAlignment="1">
      <alignment horizontal="center" vertical="top"/>
    </xf>
    <xf numFmtId="0" fontId="14" fillId="10" borderId="14" xfId="0" applyFont="1" applyFill="1" applyBorder="1" applyAlignment="1">
      <alignment horizontal="center" vertical="top"/>
    </xf>
    <xf numFmtId="0" fontId="14" fillId="10" borderId="11" xfId="0" applyFont="1" applyFill="1" applyBorder="1" applyAlignment="1">
      <alignment horizontal="center" vertical="top"/>
    </xf>
    <xf numFmtId="0" fontId="14" fillId="10" borderId="24" xfId="0" applyFont="1" applyFill="1" applyBorder="1" applyAlignment="1">
      <alignment horizontal="center" vertical="top"/>
    </xf>
    <xf numFmtId="0" fontId="14" fillId="10" borderId="31" xfId="0" applyFont="1" applyFill="1" applyBorder="1" applyAlignment="1">
      <alignment horizontal="center" vertical="top"/>
    </xf>
    <xf numFmtId="0" fontId="14" fillId="10" borderId="13" xfId="0" applyFont="1" applyFill="1" applyBorder="1" applyAlignment="1">
      <alignment horizontal="center" vertical="top"/>
    </xf>
    <xf numFmtId="0" fontId="1" fillId="10" borderId="0" xfId="0" applyFont="1" applyFill="1" applyBorder="1" applyAlignment="1">
      <alignment horizontal="center" vertical="top"/>
    </xf>
    <xf numFmtId="0" fontId="1" fillId="10" borderId="6" xfId="0" applyFont="1" applyFill="1" applyBorder="1" applyAlignment="1">
      <alignment horizontal="center" vertical="top"/>
    </xf>
    <xf numFmtId="0" fontId="31" fillId="10" borderId="32" xfId="0" applyFont="1" applyFill="1" applyBorder="1" applyAlignment="1">
      <alignment horizontal="center" vertical="top"/>
    </xf>
    <xf numFmtId="0" fontId="31" fillId="10" borderId="14" xfId="0" applyFont="1" applyFill="1" applyBorder="1" applyAlignment="1">
      <alignment horizontal="center" vertical="top"/>
    </xf>
    <xf numFmtId="0" fontId="31" fillId="10" borderId="11" xfId="0" applyFont="1" applyFill="1" applyBorder="1" applyAlignment="1">
      <alignment horizontal="center" vertical="top"/>
    </xf>
    <xf numFmtId="0" fontId="31" fillId="10" borderId="24" xfId="0" applyFont="1" applyFill="1" applyBorder="1" applyAlignment="1">
      <alignment horizontal="center" vertical="top"/>
    </xf>
    <xf numFmtId="0" fontId="31" fillId="10" borderId="31" xfId="0" applyFont="1" applyFill="1" applyBorder="1" applyAlignment="1">
      <alignment horizontal="center" vertical="top"/>
    </xf>
    <xf numFmtId="0" fontId="31" fillId="10" borderId="13" xfId="0" applyFont="1" applyFill="1" applyBorder="1" applyAlignment="1">
      <alignment horizontal="center" vertical="top"/>
    </xf>
    <xf numFmtId="2" fontId="31" fillId="10" borderId="32" xfId="0" applyNumberFormat="1" applyFont="1" applyFill="1" applyBorder="1" applyAlignment="1">
      <alignment horizontal="center" vertical="top"/>
    </xf>
    <xf numFmtId="2" fontId="31" fillId="10" borderId="14" xfId="0" applyNumberFormat="1" applyFont="1" applyFill="1" applyBorder="1" applyAlignment="1">
      <alignment horizontal="center" vertical="top"/>
    </xf>
    <xf numFmtId="2" fontId="31" fillId="10" borderId="11" xfId="0" applyNumberFormat="1" applyFont="1" applyFill="1" applyBorder="1" applyAlignment="1">
      <alignment horizontal="center" vertical="top"/>
    </xf>
    <xf numFmtId="0" fontId="31" fillId="10" borderId="8" xfId="0" applyFont="1" applyFill="1" applyBorder="1" applyAlignment="1">
      <alignment horizontal="center" vertical="top"/>
    </xf>
    <xf numFmtId="0" fontId="31" fillId="10" borderId="0" xfId="0" applyFont="1" applyFill="1" applyBorder="1" applyAlignment="1">
      <alignment horizontal="center" vertical="top"/>
    </xf>
    <xf numFmtId="0" fontId="31" fillId="10" borderId="6" xfId="0" applyFont="1" applyFill="1" applyBorder="1" applyAlignment="1">
      <alignment horizontal="center" vertical="top"/>
    </xf>
    <xf numFmtId="0" fontId="14" fillId="10" borderId="8" xfId="0" applyFont="1" applyFill="1" applyBorder="1" applyAlignment="1">
      <alignment horizontal="center" vertical="top"/>
    </xf>
    <xf numFmtId="0" fontId="14" fillId="10" borderId="0" xfId="0" applyFont="1" applyFill="1" applyBorder="1" applyAlignment="1">
      <alignment horizontal="center" vertical="top"/>
    </xf>
    <xf numFmtId="0" fontId="14" fillId="10" borderId="6" xfId="0" applyFont="1" applyFill="1" applyBorder="1" applyAlignment="1">
      <alignment horizontal="center" vertical="top"/>
    </xf>
    <xf numFmtId="0" fontId="14" fillId="10" borderId="29" xfId="0" applyFont="1" applyFill="1" applyBorder="1" applyAlignment="1">
      <alignment horizontal="center" vertical="top"/>
    </xf>
    <xf numFmtId="0" fontId="14" fillId="10" borderId="28" xfId="0" applyFont="1" applyFill="1" applyBorder="1" applyAlignment="1">
      <alignment horizontal="center" vertical="top"/>
    </xf>
    <xf numFmtId="0" fontId="14" fillId="10" borderId="27" xfId="0" applyFont="1" applyFill="1" applyBorder="1" applyAlignment="1">
      <alignment horizontal="center" vertical="top"/>
    </xf>
    <xf numFmtId="0" fontId="22" fillId="0" borderId="8" xfId="0" applyFont="1" applyBorder="1" applyAlignment="1">
      <alignment horizontal="right"/>
    </xf>
    <xf numFmtId="0" fontId="22" fillId="0" borderId="0" xfId="0" applyFont="1" applyAlignment="1">
      <alignment horizontal="right"/>
    </xf>
    <xf numFmtId="0" fontId="22" fillId="0" borderId="6" xfId="0" applyFont="1" applyBorder="1" applyAlignment="1">
      <alignment horizontal="right"/>
    </xf>
    <xf numFmtId="0" fontId="22" fillId="0" borderId="16" xfId="0" applyFont="1" applyBorder="1" applyAlignment="1">
      <alignment horizontal="right"/>
    </xf>
    <xf numFmtId="0" fontId="22" fillId="0" borderId="19" xfId="0" applyFont="1" applyBorder="1" applyAlignment="1">
      <alignment horizontal="right"/>
    </xf>
    <xf numFmtId="0" fontId="22" fillId="0" borderId="7" xfId="0" applyFont="1" applyBorder="1" applyAlignment="1">
      <alignment horizontal="right"/>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0" fillId="0" borderId="29" xfId="0" applyFont="1" applyFill="1" applyBorder="1" applyAlignment="1">
      <alignment horizontal="left" wrapText="1"/>
    </xf>
    <xf numFmtId="0" fontId="30" fillId="0" borderId="28" xfId="0" applyFont="1" applyFill="1" applyBorder="1" applyAlignment="1">
      <alignment horizontal="left" wrapText="1"/>
    </xf>
    <xf numFmtId="0" fontId="30" fillId="0" borderId="27" xfId="0" applyFont="1" applyFill="1" applyBorder="1" applyAlignment="1">
      <alignment horizontal="left" wrapText="1"/>
    </xf>
    <xf numFmtId="0" fontId="30" fillId="10" borderId="28" xfId="0" applyFont="1" applyFill="1" applyBorder="1" applyAlignment="1">
      <alignment horizontal="center" wrapText="1"/>
    </xf>
    <xf numFmtId="0" fontId="30" fillId="10" borderId="41" xfId="0" applyFont="1" applyFill="1" applyBorder="1" applyAlignment="1">
      <alignment horizontal="center" wrapText="1"/>
    </xf>
    <xf numFmtId="0" fontId="1" fillId="11" borderId="23" xfId="0" applyFont="1" applyFill="1" applyBorder="1" applyAlignment="1">
      <alignment horizontal="center" vertical="top"/>
    </xf>
    <xf numFmtId="0" fontId="1" fillId="11" borderId="34" xfId="0" applyFont="1" applyFill="1" applyBorder="1" applyAlignment="1">
      <alignment horizontal="center" vertical="top"/>
    </xf>
    <xf numFmtId="0" fontId="1" fillId="11" borderId="22" xfId="0" applyFont="1" applyFill="1" applyBorder="1" applyAlignment="1">
      <alignment horizontal="center" vertical="top"/>
    </xf>
    <xf numFmtId="0" fontId="1" fillId="11" borderId="18" xfId="0" applyFont="1" applyFill="1" applyBorder="1" applyAlignment="1">
      <alignment horizontal="center" vertical="top"/>
    </xf>
    <xf numFmtId="0" fontId="0" fillId="0" borderId="0" xfId="0" applyAlignment="1">
      <alignment horizontal="left" vertical="top"/>
    </xf>
    <xf numFmtId="0" fontId="14" fillId="10" borderId="17" xfId="0" applyFont="1" applyFill="1" applyBorder="1" applyAlignment="1">
      <alignment horizontal="center" vertical="top"/>
    </xf>
    <xf numFmtId="0" fontId="14" fillId="10" borderId="20" xfId="0" applyFont="1" applyFill="1" applyBorder="1" applyAlignment="1">
      <alignment horizontal="center" vertical="top"/>
    </xf>
    <xf numFmtId="0" fontId="14" fillId="10" borderId="5" xfId="0" applyFont="1" applyFill="1" applyBorder="1" applyAlignment="1">
      <alignment horizontal="center" vertical="top"/>
    </xf>
    <xf numFmtId="0" fontId="14" fillId="10" borderId="35" xfId="0" applyFont="1" applyFill="1" applyBorder="1" applyAlignment="1">
      <alignment horizontal="center" vertical="top"/>
    </xf>
    <xf numFmtId="0" fontId="14" fillId="10" borderId="42" xfId="0" applyFont="1" applyFill="1" applyBorder="1" applyAlignment="1">
      <alignment horizontal="center" vertical="top"/>
    </xf>
    <xf numFmtId="0" fontId="14" fillId="10" borderId="26" xfId="0" applyFont="1" applyFill="1" applyBorder="1" applyAlignment="1">
      <alignment horizontal="center" vertical="top"/>
    </xf>
    <xf numFmtId="2" fontId="14" fillId="10" borderId="32" xfId="0" applyNumberFormat="1" applyFont="1" applyFill="1" applyBorder="1" applyAlignment="1">
      <alignment horizontal="center" vertical="top"/>
    </xf>
    <xf numFmtId="2" fontId="14" fillId="10" borderId="14" xfId="0" applyNumberFormat="1" applyFont="1" applyFill="1" applyBorder="1" applyAlignment="1">
      <alignment horizontal="center" vertical="top"/>
    </xf>
    <xf numFmtId="2" fontId="14" fillId="10" borderId="11" xfId="0" applyNumberFormat="1" applyFont="1" applyFill="1" applyBorder="1" applyAlignment="1">
      <alignment horizontal="center" vertical="top"/>
    </xf>
  </cellXfs>
  <cellStyles count="2">
    <cellStyle name="Hyperlink" xfId="1" builtinId="8"/>
    <cellStyle name="Normal" xfId="0" builtinId="0"/>
  </cellStyles>
  <dxfs count="3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FORHP\RCORP%20-%20Evaluation\Deliverables\Data%20Dictionary%20&amp;%20Webinar\Copy%20of%20RCORP%20Performance%20Measurement%20Tracking%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Narrative Stories"/>
      <sheetName val="Non-Clinical PIMS details"/>
      <sheetName val="Sec 1-Service Area &amp; Consortium"/>
      <sheetName val="Sec 2-Demographics"/>
      <sheetName val="Sec 3- Prevalence"/>
      <sheetName val="Sec 4-Direct Services"/>
      <sheetName val=" Sec 4 - Direct Services"/>
      <sheetName val="Sec 5-Workforce"/>
      <sheetName val="Sec 6-Utilization"/>
      <sheetName val="Sec 7-Telehealth"/>
      <sheetName val="Secs 8-9-Clinical Quality"/>
      <sheetName val="Project-Specific Measures"/>
      <sheetName val="Diabetes Care - Hemoglobin A1c"/>
      <sheetName val="Blood Pressure"/>
      <sheetName val="BMI Screening Follow Up"/>
      <sheetName val="Depression Screening"/>
      <sheetName val="Tobacco Screening Intervention"/>
      <sheetName val="Cardiovascular Disease"/>
      <sheetName val="Alcohol and Drug"/>
      <sheetName val="Readmissions"/>
      <sheetName val="Care Coordination"/>
      <sheetName val="COPD"/>
      <sheetName val="Weight Assessment"/>
      <sheetName val="Dashboard"/>
      <sheetName val="Chart Dashboard"/>
      <sheetName val="Dropdowns"/>
      <sheetName val="Frequ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Yes</v>
          </cell>
        </row>
        <row r="2">
          <cell r="A2" t="str">
            <v>No</v>
          </cell>
        </row>
        <row r="3">
          <cell r="A3" t="str">
            <v>NA</v>
          </cell>
        </row>
      </sheetData>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workbookViewId="0">
      <selection activeCell="C16" sqref="C16"/>
    </sheetView>
  </sheetViews>
  <sheetFormatPr defaultRowHeight="14.5" x14ac:dyDescent="0.35"/>
  <cols>
    <col min="1" max="1" width="19.26953125" customWidth="1"/>
    <col min="2" max="2" width="16.453125" customWidth="1"/>
    <col min="3" max="3" width="82.81640625" style="35" customWidth="1"/>
    <col min="4" max="4" width="17.81640625" customWidth="1"/>
  </cols>
  <sheetData>
    <row r="1" spans="1:5" x14ac:dyDescent="0.35">
      <c r="A1" s="3" t="s">
        <v>0</v>
      </c>
      <c r="B1" s="3" t="s">
        <v>1</v>
      </c>
      <c r="C1" s="273" t="s">
        <v>2</v>
      </c>
      <c r="D1" s="3" t="s">
        <v>3</v>
      </c>
      <c r="E1" s="3" t="s">
        <v>4</v>
      </c>
    </row>
    <row r="2" spans="1:5" x14ac:dyDescent="0.35">
      <c r="A2" s="16" t="s">
        <v>5</v>
      </c>
      <c r="B2" t="s">
        <v>6</v>
      </c>
      <c r="C2" s="274" t="s">
        <v>7</v>
      </c>
      <c r="D2" t="s">
        <v>8</v>
      </c>
      <c r="E2" t="s">
        <v>9</v>
      </c>
    </row>
    <row r="3" spans="1:5" x14ac:dyDescent="0.35">
      <c r="A3" t="s">
        <v>10</v>
      </c>
      <c r="B3" t="s">
        <v>11</v>
      </c>
      <c r="C3" s="275" t="s">
        <v>12</v>
      </c>
      <c r="D3" t="s">
        <v>13</v>
      </c>
      <c r="E3" t="s">
        <v>14</v>
      </c>
    </row>
    <row r="4" spans="1:5" x14ac:dyDescent="0.35">
      <c r="A4" t="s">
        <v>15</v>
      </c>
      <c r="B4" t="s">
        <v>16</v>
      </c>
      <c r="C4" s="275" t="s">
        <v>17</v>
      </c>
      <c r="D4" t="s">
        <v>18</v>
      </c>
      <c r="E4" t="s">
        <v>19</v>
      </c>
    </row>
    <row r="5" spans="1:5" x14ac:dyDescent="0.35">
      <c r="A5" t="s">
        <v>20</v>
      </c>
      <c r="C5" s="275" t="s">
        <v>21</v>
      </c>
      <c r="D5" t="s">
        <v>22</v>
      </c>
      <c r="E5" t="s">
        <v>23</v>
      </c>
    </row>
    <row r="6" spans="1:5" x14ac:dyDescent="0.35">
      <c r="A6" t="s">
        <v>24</v>
      </c>
      <c r="C6" s="275" t="s">
        <v>25</v>
      </c>
      <c r="D6" t="s">
        <v>26</v>
      </c>
      <c r="E6" t="s">
        <v>27</v>
      </c>
    </row>
    <row r="7" spans="1:5" x14ac:dyDescent="0.35">
      <c r="A7" t="s">
        <v>28</v>
      </c>
      <c r="C7" s="275" t="s">
        <v>29</v>
      </c>
      <c r="D7" t="s">
        <v>30</v>
      </c>
      <c r="E7" t="s">
        <v>31</v>
      </c>
    </row>
    <row r="8" spans="1:5" x14ac:dyDescent="0.35">
      <c r="C8" s="275" t="s">
        <v>32</v>
      </c>
      <c r="D8" t="s">
        <v>33</v>
      </c>
      <c r="E8" t="s">
        <v>34</v>
      </c>
    </row>
    <row r="9" spans="1:5" x14ac:dyDescent="0.35">
      <c r="C9" s="275" t="s">
        <v>35</v>
      </c>
      <c r="D9" t="s">
        <v>36</v>
      </c>
      <c r="E9" t="s">
        <v>37</v>
      </c>
    </row>
    <row r="10" spans="1:5" x14ac:dyDescent="0.35">
      <c r="C10" s="275" t="s">
        <v>38</v>
      </c>
      <c r="D10" t="s">
        <v>39</v>
      </c>
      <c r="E10" t="s">
        <v>40</v>
      </c>
    </row>
    <row r="11" spans="1:5" x14ac:dyDescent="0.35">
      <c r="C11" s="275" t="s">
        <v>41</v>
      </c>
      <c r="D11" t="s">
        <v>42</v>
      </c>
      <c r="E11" t="s">
        <v>43</v>
      </c>
    </row>
    <row r="12" spans="1:5" x14ac:dyDescent="0.35">
      <c r="C12" s="275" t="s">
        <v>44</v>
      </c>
      <c r="D12" t="s">
        <v>45</v>
      </c>
      <c r="E12" t="s">
        <v>46</v>
      </c>
    </row>
    <row r="13" spans="1:5" x14ac:dyDescent="0.35">
      <c r="C13" s="275" t="s">
        <v>47</v>
      </c>
      <c r="D13" t="s">
        <v>48</v>
      </c>
      <c r="E13" t="s">
        <v>49</v>
      </c>
    </row>
    <row r="14" spans="1:5" x14ac:dyDescent="0.35">
      <c r="C14" s="275" t="s">
        <v>50</v>
      </c>
      <c r="D14" t="s">
        <v>51</v>
      </c>
      <c r="E14" t="s">
        <v>52</v>
      </c>
    </row>
    <row r="15" spans="1:5" x14ac:dyDescent="0.35">
      <c r="C15" s="275" t="s">
        <v>53</v>
      </c>
      <c r="D15" t="s">
        <v>54</v>
      </c>
      <c r="E15" t="s">
        <v>55</v>
      </c>
    </row>
    <row r="16" spans="1:5" x14ac:dyDescent="0.35">
      <c r="C16" s="274" t="s">
        <v>56</v>
      </c>
      <c r="D16" t="s">
        <v>57</v>
      </c>
      <c r="E16" t="s">
        <v>58</v>
      </c>
    </row>
    <row r="17" spans="3:5" x14ac:dyDescent="0.35">
      <c r="C17" s="274" t="s">
        <v>59</v>
      </c>
      <c r="D17" t="s">
        <v>60</v>
      </c>
      <c r="E17" t="s">
        <v>61</v>
      </c>
    </row>
    <row r="18" spans="3:5" x14ac:dyDescent="0.35">
      <c r="C18" s="275" t="s">
        <v>62</v>
      </c>
      <c r="D18" t="s">
        <v>63</v>
      </c>
      <c r="E18" t="s">
        <v>64</v>
      </c>
    </row>
    <row r="19" spans="3:5" x14ac:dyDescent="0.35">
      <c r="C19" s="275" t="s">
        <v>65</v>
      </c>
      <c r="D19" t="s">
        <v>66</v>
      </c>
      <c r="E19" t="s">
        <v>67</v>
      </c>
    </row>
    <row r="20" spans="3:5" x14ac:dyDescent="0.35">
      <c r="C20" s="275" t="s">
        <v>68</v>
      </c>
      <c r="D20" t="s">
        <v>69</v>
      </c>
      <c r="E20" t="s">
        <v>70</v>
      </c>
    </row>
    <row r="21" spans="3:5" x14ac:dyDescent="0.35">
      <c r="C21" s="275" t="s">
        <v>71</v>
      </c>
      <c r="D21" t="s">
        <v>72</v>
      </c>
      <c r="E21" t="s">
        <v>73</v>
      </c>
    </row>
    <row r="22" spans="3:5" x14ac:dyDescent="0.35">
      <c r="C22" s="275" t="s">
        <v>74</v>
      </c>
      <c r="D22" t="s">
        <v>75</v>
      </c>
      <c r="E22" t="s">
        <v>76</v>
      </c>
    </row>
    <row r="23" spans="3:5" x14ac:dyDescent="0.35">
      <c r="C23" s="275" t="s">
        <v>77</v>
      </c>
      <c r="D23" t="s">
        <v>78</v>
      </c>
      <c r="E23" t="s">
        <v>79</v>
      </c>
    </row>
    <row r="24" spans="3:5" x14ac:dyDescent="0.35">
      <c r="C24" s="275" t="s">
        <v>80</v>
      </c>
      <c r="D24" t="s">
        <v>81</v>
      </c>
      <c r="E24" t="s">
        <v>82</v>
      </c>
    </row>
    <row r="25" spans="3:5" x14ac:dyDescent="0.35">
      <c r="C25" s="275" t="s">
        <v>83</v>
      </c>
      <c r="D25" t="s">
        <v>84</v>
      </c>
      <c r="E25" t="s">
        <v>85</v>
      </c>
    </row>
    <row r="26" spans="3:5" x14ac:dyDescent="0.35">
      <c r="C26" s="275" t="s">
        <v>86</v>
      </c>
      <c r="D26" t="s">
        <v>87</v>
      </c>
      <c r="E26" t="s">
        <v>88</v>
      </c>
    </row>
    <row r="27" spans="3:5" x14ac:dyDescent="0.35">
      <c r="C27" s="275" t="s">
        <v>89</v>
      </c>
      <c r="D27" t="s">
        <v>90</v>
      </c>
      <c r="E27" t="s">
        <v>91</v>
      </c>
    </row>
    <row r="28" spans="3:5" x14ac:dyDescent="0.35">
      <c r="C28" s="275" t="s">
        <v>92</v>
      </c>
      <c r="D28" t="s">
        <v>93</v>
      </c>
      <c r="E28" t="s">
        <v>94</v>
      </c>
    </row>
    <row r="29" spans="3:5" x14ac:dyDescent="0.35">
      <c r="C29" s="275" t="s">
        <v>95</v>
      </c>
      <c r="D29" t="s">
        <v>96</v>
      </c>
      <c r="E29" t="s">
        <v>97</v>
      </c>
    </row>
    <row r="30" spans="3:5" x14ac:dyDescent="0.35">
      <c r="C30" s="275" t="s">
        <v>98</v>
      </c>
      <c r="D30" t="s">
        <v>99</v>
      </c>
      <c r="E30" t="s">
        <v>100</v>
      </c>
    </row>
    <row r="31" spans="3:5" x14ac:dyDescent="0.35">
      <c r="C31" s="275" t="s">
        <v>101</v>
      </c>
      <c r="D31" t="s">
        <v>102</v>
      </c>
      <c r="E31" t="s">
        <v>103</v>
      </c>
    </row>
    <row r="32" spans="3:5" x14ac:dyDescent="0.35">
      <c r="C32" s="275" t="s">
        <v>104</v>
      </c>
      <c r="D32" t="s">
        <v>105</v>
      </c>
      <c r="E32" t="s">
        <v>106</v>
      </c>
    </row>
    <row r="33" spans="3:5" x14ac:dyDescent="0.35">
      <c r="C33" s="275" t="s">
        <v>107</v>
      </c>
      <c r="D33" t="s">
        <v>108</v>
      </c>
      <c r="E33" t="s">
        <v>109</v>
      </c>
    </row>
    <row r="34" spans="3:5" x14ac:dyDescent="0.35">
      <c r="C34" s="275" t="s">
        <v>110</v>
      </c>
      <c r="D34" t="s">
        <v>111</v>
      </c>
      <c r="E34" t="s">
        <v>112</v>
      </c>
    </row>
    <row r="35" spans="3:5" x14ac:dyDescent="0.35">
      <c r="C35" s="275" t="s">
        <v>113</v>
      </c>
      <c r="D35" t="s">
        <v>114</v>
      </c>
      <c r="E35" t="s">
        <v>115</v>
      </c>
    </row>
    <row r="36" spans="3:5" x14ac:dyDescent="0.35">
      <c r="D36" t="s">
        <v>116</v>
      </c>
      <c r="E36" t="s">
        <v>117</v>
      </c>
    </row>
    <row r="37" spans="3:5" x14ac:dyDescent="0.35">
      <c r="D37" t="s">
        <v>118</v>
      </c>
      <c r="E37" t="s">
        <v>119</v>
      </c>
    </row>
    <row r="38" spans="3:5" x14ac:dyDescent="0.35">
      <c r="D38" t="s">
        <v>120</v>
      </c>
      <c r="E38" t="s">
        <v>121</v>
      </c>
    </row>
    <row r="39" spans="3:5" x14ac:dyDescent="0.35">
      <c r="D39" t="s">
        <v>122</v>
      </c>
      <c r="E39" t="s">
        <v>123</v>
      </c>
    </row>
    <row r="40" spans="3:5" x14ac:dyDescent="0.35">
      <c r="D40" t="s">
        <v>124</v>
      </c>
      <c r="E40" t="s">
        <v>125</v>
      </c>
    </row>
    <row r="41" spans="3:5" x14ac:dyDescent="0.35">
      <c r="D41" t="s">
        <v>126</v>
      </c>
      <c r="E41" t="s">
        <v>127</v>
      </c>
    </row>
    <row r="42" spans="3:5" x14ac:dyDescent="0.35">
      <c r="D42" t="s">
        <v>128</v>
      </c>
      <c r="E42" t="s">
        <v>129</v>
      </c>
    </row>
    <row r="43" spans="3:5" x14ac:dyDescent="0.35">
      <c r="D43" t="s">
        <v>130</v>
      </c>
      <c r="E43" t="s">
        <v>131</v>
      </c>
    </row>
    <row r="44" spans="3:5" x14ac:dyDescent="0.35">
      <c r="D44" t="s">
        <v>132</v>
      </c>
      <c r="E44" t="s">
        <v>133</v>
      </c>
    </row>
    <row r="45" spans="3:5" x14ac:dyDescent="0.35">
      <c r="D45" t="s">
        <v>134</v>
      </c>
      <c r="E45" t="s">
        <v>135</v>
      </c>
    </row>
    <row r="46" spans="3:5" x14ac:dyDescent="0.35">
      <c r="D46" t="s">
        <v>136</v>
      </c>
      <c r="E46" t="s">
        <v>137</v>
      </c>
    </row>
    <row r="47" spans="3:5" x14ac:dyDescent="0.35">
      <c r="D47" t="s">
        <v>138</v>
      </c>
      <c r="E47" t="s">
        <v>139</v>
      </c>
    </row>
    <row r="48" spans="3:5" x14ac:dyDescent="0.35">
      <c r="D48" t="s">
        <v>140</v>
      </c>
      <c r="E48" t="s">
        <v>141</v>
      </c>
    </row>
    <row r="49" spans="4:5" x14ac:dyDescent="0.35">
      <c r="D49" t="s">
        <v>142</v>
      </c>
      <c r="E49" t="s">
        <v>143</v>
      </c>
    </row>
    <row r="50" spans="4:5" x14ac:dyDescent="0.35">
      <c r="D50" t="s">
        <v>144</v>
      </c>
      <c r="E50" t="s">
        <v>145</v>
      </c>
    </row>
    <row r="51" spans="4:5" x14ac:dyDescent="0.35">
      <c r="D51" t="s">
        <v>146</v>
      </c>
      <c r="E51" t="s">
        <v>147</v>
      </c>
    </row>
  </sheetData>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U40"/>
  <sheetViews>
    <sheetView zoomScale="90" zoomScaleNormal="90" workbookViewId="0">
      <pane xSplit="4" ySplit="2" topLeftCell="E9" activePane="bottomRight" state="frozen"/>
      <selection pane="topRight" activeCell="E1" sqref="E1"/>
      <selection pane="bottomLeft" activeCell="A2" sqref="A2"/>
      <selection pane="bottomRight" activeCell="D39" sqref="D39"/>
    </sheetView>
  </sheetViews>
  <sheetFormatPr defaultRowHeight="14.5" x14ac:dyDescent="0.35"/>
  <cols>
    <col min="1" max="1" width="12.26953125" customWidth="1"/>
    <col min="2" max="2" width="39.26953125" customWidth="1"/>
    <col min="3" max="3" width="44" customWidth="1"/>
    <col min="4" max="4" width="13.26953125" customWidth="1"/>
    <col min="5" max="5" width="17.81640625" style="3" customWidth="1"/>
    <col min="6" max="6" width="16.54296875" customWidth="1"/>
    <col min="7" max="7" width="15.54296875" customWidth="1"/>
    <col min="8" max="8" width="17" customWidth="1"/>
    <col min="9" max="9" width="14.453125" hidden="1" customWidth="1"/>
    <col min="10" max="44" width="15.26953125" hidden="1" customWidth="1"/>
    <col min="45" max="45" width="24.7265625" customWidth="1"/>
    <col min="46" max="46" width="29.81640625" style="9" customWidth="1"/>
    <col min="47" max="47" width="15.1796875" customWidth="1"/>
  </cols>
  <sheetData>
    <row r="1" spans="1:47" s="16" customFormat="1" ht="14.5" customHeight="1" thickBot="1" x14ac:dyDescent="0.4">
      <c r="A1"/>
      <c r="B1"/>
      <c r="C1"/>
      <c r="E1" s="641" t="s">
        <v>462</v>
      </c>
      <c r="F1" s="642"/>
      <c r="G1" s="642"/>
      <c r="H1" s="642"/>
      <c r="AT1" s="9"/>
    </row>
    <row r="2" spans="1:47" ht="44" thickBot="1" x14ac:dyDescent="0.4">
      <c r="A2" s="227" t="s">
        <v>164</v>
      </c>
      <c r="B2" s="228" t="s">
        <v>463</v>
      </c>
      <c r="C2" s="192" t="s">
        <v>166</v>
      </c>
      <c r="D2" s="37" t="s">
        <v>464</v>
      </c>
      <c r="E2" s="38" t="str">
        <f>'Service Area &amp; Consortium_Aug20'!E3</f>
        <v>Partner Organization 1 (Name)</v>
      </c>
      <c r="F2" s="38" t="str">
        <f>'Service Area &amp; Consortium_Aug20'!F3</f>
        <v>Partner Organization 2 (Name)</v>
      </c>
      <c r="G2" s="38" t="str">
        <f>'Service Area &amp; Consortium_Aug20'!G3</f>
        <v>Partner Organization 3 (Name)</v>
      </c>
      <c r="H2" s="38" t="str">
        <f>'Service Area &amp; Consortium_Aug20'!H3</f>
        <v>Partner Organization 4 (Name)</v>
      </c>
      <c r="I2" s="38" t="str">
        <f>'Service Area &amp; Consortium_Aug20'!I3</f>
        <v>Partner Organization 5 (Name)</v>
      </c>
      <c r="J2" s="38" t="str">
        <f>'Service Area &amp; Consortium_Aug20'!J3</f>
        <v>Partner Organization 6 (Name)</v>
      </c>
      <c r="K2" s="38" t="str">
        <f>'Service Area &amp; Consortium_Aug20'!K3</f>
        <v xml:space="preserve">Partner Organization 7 (Name) </v>
      </c>
      <c r="L2" s="38" t="str">
        <f>'Service Area &amp; Consortium_Aug20'!L3</f>
        <v>Partner Organization 8 (Name)</v>
      </c>
      <c r="M2" s="38" t="str">
        <f>'Service Area &amp; Consortium_Aug20'!M3</f>
        <v>Partner Organization 9 (Name)</v>
      </c>
      <c r="N2" s="38" t="str">
        <f>'Service Area &amp; Consortium_Aug20'!N3</f>
        <v>Partner Organization 10 (Name)</v>
      </c>
      <c r="O2" s="38" t="str">
        <f>'Service Area &amp; Consortium_Aug20'!O3</f>
        <v xml:space="preserve">Partner Organization 11 (Name) </v>
      </c>
      <c r="P2" s="38" t="str">
        <f>'Service Area &amp; Consortium_Aug20'!P3</f>
        <v>Partner Organization 12 (Name)</v>
      </c>
      <c r="Q2" s="38" t="str">
        <f>'Service Area &amp; Consortium_Aug20'!Q3</f>
        <v>Partner Organization 13 (Name)</v>
      </c>
      <c r="R2" s="38" t="str">
        <f>'Service Area &amp; Consortium_Aug20'!R3</f>
        <v>Partner Organization 14 (Name)</v>
      </c>
      <c r="S2" s="38" t="str">
        <f>'Service Area &amp; Consortium_Aug20'!S3</f>
        <v xml:space="preserve">Partner Organization 15 (Name) </v>
      </c>
      <c r="T2" s="38" t="str">
        <f>'Service Area &amp; Consortium_Aug20'!T3</f>
        <v>Partner Organization 16 (Name)</v>
      </c>
      <c r="U2" s="38" t="str">
        <f>'Service Area &amp; Consortium_Aug20'!U3</f>
        <v>Partner Organization 17 (Name)</v>
      </c>
      <c r="V2" s="38" t="str">
        <f>'Service Area &amp; Consortium_Aug20'!V3</f>
        <v>Partner Organization 18 (Name)</v>
      </c>
      <c r="W2" s="38" t="str">
        <f>'Service Area &amp; Consortium_Aug20'!W3</f>
        <v xml:space="preserve">Partner Organization 19 (Name) </v>
      </c>
      <c r="X2" s="38" t="str">
        <f>'Service Area &amp; Consortium_Aug20'!X3</f>
        <v>Partner Organization 20 (Name)</v>
      </c>
      <c r="Y2" s="38" t="str">
        <f>'Service Area &amp; Consortium_Aug20'!Y3</f>
        <v>Partner Organization 21 (Name)</v>
      </c>
      <c r="Z2" s="38" t="str">
        <f>'Service Area &amp; Consortium_Aug20'!Z3</f>
        <v>Partner Organization 22 (Name)</v>
      </c>
      <c r="AA2" s="38" t="str">
        <f>'Service Area &amp; Consortium_Aug20'!AA3</f>
        <v xml:space="preserve">Partner Organization 23 (Name) </v>
      </c>
      <c r="AB2" s="38" t="str">
        <f>'Service Area &amp; Consortium_Aug20'!AB3</f>
        <v>Partner Organization 24 (Name)</v>
      </c>
      <c r="AC2" s="38" t="str">
        <f>'Service Area &amp; Consortium_Aug20'!AC3</f>
        <v>Partner Organization 25 (Name)</v>
      </c>
      <c r="AD2" s="38" t="str">
        <f>'Service Area &amp; Consortium_Aug20'!AD3</f>
        <v>Partner Organization 26 (Name)</v>
      </c>
      <c r="AE2" s="38" t="str">
        <f>'Service Area &amp; Consortium_Aug20'!AE3</f>
        <v xml:space="preserve">Partner Organization 27 (Name) </v>
      </c>
      <c r="AF2" s="38" t="str">
        <f>'Service Area &amp; Consortium_Aug20'!AF3</f>
        <v>Partner Organization 28 (Name)</v>
      </c>
      <c r="AG2" s="38" t="str">
        <f>'Service Area &amp; Consortium_Aug20'!AG3</f>
        <v>Partner Organization 29 (Name)</v>
      </c>
      <c r="AH2" s="38" t="str">
        <f>'Service Area &amp; Consortium_Aug20'!AH3</f>
        <v>Partner Organization 30 (Name)</v>
      </c>
      <c r="AI2" s="38" t="str">
        <f>'Service Area &amp; Consortium_Aug20'!AI3</f>
        <v xml:space="preserve">Partner Organization 31 (Name) </v>
      </c>
      <c r="AJ2" s="38" t="str">
        <f>'Service Area &amp; Consortium_Aug20'!AJ3</f>
        <v>Partner Organization 32 (Name)</v>
      </c>
      <c r="AK2" s="38" t="str">
        <f>'Service Area &amp; Consortium_Aug20'!AK3</f>
        <v>Partner Organization 33 (Name)</v>
      </c>
      <c r="AL2" s="38" t="str">
        <f>'Service Area &amp; Consortium_Aug20'!AL3</f>
        <v>Partner Organization 34 (Name)</v>
      </c>
      <c r="AM2" s="38" t="str">
        <f>'Service Area &amp; Consortium_Aug20'!AM3</f>
        <v>Partner Organization 35 (Name)</v>
      </c>
      <c r="AN2" s="38" t="str">
        <f>'Service Area &amp; Consortium_Aug20'!AN3</f>
        <v xml:space="preserve">Partner Organization 36 (Name) </v>
      </c>
      <c r="AO2" s="38" t="str">
        <f>'Service Area &amp; Consortium_Aug20'!AO3</f>
        <v>Partner Organization 37 (Name)</v>
      </c>
      <c r="AP2" s="38" t="str">
        <f>'Service Area &amp; Consortium_Aug20'!AP3</f>
        <v>Partner Organization 38 (Name)</v>
      </c>
      <c r="AQ2" s="38" t="str">
        <f>'Service Area &amp; Consortium_Aug20'!AQ3</f>
        <v>Partner Organization 39 (Name)</v>
      </c>
      <c r="AR2" s="38" t="str">
        <f>'Service Area &amp; Consortium_Aug20'!AR3</f>
        <v xml:space="preserve">Partner Organization 40 (Name) </v>
      </c>
      <c r="AS2" s="192" t="s">
        <v>448</v>
      </c>
      <c r="AT2" s="226" t="s">
        <v>449</v>
      </c>
      <c r="AU2" s="3"/>
    </row>
    <row r="3" spans="1:47" ht="123.75" customHeight="1" thickBot="1" x14ac:dyDescent="0.4">
      <c r="A3" s="708" t="s">
        <v>465</v>
      </c>
      <c r="B3" s="709"/>
      <c r="C3" s="710"/>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2"/>
      <c r="AU3" s="3"/>
    </row>
    <row r="4" spans="1:47" ht="31.5" customHeight="1" x14ac:dyDescent="0.35">
      <c r="A4" s="532" t="s">
        <v>249</v>
      </c>
      <c r="B4" s="645" t="s">
        <v>250</v>
      </c>
      <c r="C4" s="88" t="s">
        <v>251</v>
      </c>
      <c r="D4" s="297"/>
      <c r="E4" s="298"/>
      <c r="F4" s="298"/>
      <c r="G4" s="298"/>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2"/>
    </row>
    <row r="5" spans="1:47" ht="15.5" x14ac:dyDescent="0.35">
      <c r="A5" s="533"/>
      <c r="B5" s="646"/>
      <c r="C5" s="61" t="s">
        <v>252</v>
      </c>
      <c r="D5" s="383">
        <f>SUM(E5:AR5)</f>
        <v>0</v>
      </c>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300"/>
      <c r="AT5" s="279"/>
    </row>
    <row r="6" spans="1:47" ht="15.5" x14ac:dyDescent="0.35">
      <c r="A6" s="533"/>
      <c r="B6" s="646"/>
      <c r="C6" s="18" t="s">
        <v>253</v>
      </c>
      <c r="D6" s="383">
        <f>SUM(E6:AR6)</f>
        <v>0</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300"/>
      <c r="AT6" s="279"/>
    </row>
    <row r="7" spans="1:47" ht="15.5" x14ac:dyDescent="0.35">
      <c r="A7" s="533"/>
      <c r="B7" s="646"/>
      <c r="C7" s="60" t="s">
        <v>254</v>
      </c>
      <c r="D7" s="383">
        <f>SUM(E7:AR7)</f>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300"/>
      <c r="AT7" s="279"/>
    </row>
    <row r="8" spans="1:47" ht="16" thickBot="1" x14ac:dyDescent="0.4">
      <c r="A8" s="533"/>
      <c r="B8" s="647"/>
      <c r="C8" s="76" t="s">
        <v>255</v>
      </c>
      <c r="D8" s="392">
        <f>SUM(D5:D7)</f>
        <v>0</v>
      </c>
      <c r="E8" s="301">
        <f>SUM(E5:E7)</f>
        <v>0</v>
      </c>
      <c r="F8" s="301">
        <f t="shared" ref="F8:AR8" si="0">SUM(F5:F7)</f>
        <v>0</v>
      </c>
      <c r="G8" s="301">
        <f t="shared" si="0"/>
        <v>0</v>
      </c>
      <c r="H8" s="301">
        <f t="shared" si="0"/>
        <v>0</v>
      </c>
      <c r="I8" s="301">
        <f t="shared" si="0"/>
        <v>0</v>
      </c>
      <c r="J8" s="301">
        <f t="shared" si="0"/>
        <v>0</v>
      </c>
      <c r="K8" s="301">
        <f t="shared" si="0"/>
        <v>0</v>
      </c>
      <c r="L8" s="301">
        <f t="shared" si="0"/>
        <v>0</v>
      </c>
      <c r="M8" s="301">
        <f t="shared" si="0"/>
        <v>0</v>
      </c>
      <c r="N8" s="301">
        <f t="shared" si="0"/>
        <v>0</v>
      </c>
      <c r="O8" s="301">
        <f t="shared" si="0"/>
        <v>0</v>
      </c>
      <c r="P8" s="301">
        <f t="shared" si="0"/>
        <v>0</v>
      </c>
      <c r="Q8" s="301">
        <f t="shared" si="0"/>
        <v>0</v>
      </c>
      <c r="R8" s="301">
        <f t="shared" si="0"/>
        <v>0</v>
      </c>
      <c r="S8" s="301">
        <f t="shared" si="0"/>
        <v>0</v>
      </c>
      <c r="T8" s="301">
        <f t="shared" si="0"/>
        <v>0</v>
      </c>
      <c r="U8" s="301">
        <f t="shared" si="0"/>
        <v>0</v>
      </c>
      <c r="V8" s="301">
        <f t="shared" si="0"/>
        <v>0</v>
      </c>
      <c r="W8" s="301">
        <f t="shared" si="0"/>
        <v>0</v>
      </c>
      <c r="X8" s="301">
        <f t="shared" si="0"/>
        <v>0</v>
      </c>
      <c r="Y8" s="301">
        <f t="shared" si="0"/>
        <v>0</v>
      </c>
      <c r="Z8" s="301">
        <f t="shared" si="0"/>
        <v>0</v>
      </c>
      <c r="AA8" s="301">
        <f t="shared" si="0"/>
        <v>0</v>
      </c>
      <c r="AB8" s="301">
        <f t="shared" si="0"/>
        <v>0</v>
      </c>
      <c r="AC8" s="301">
        <f t="shared" si="0"/>
        <v>0</v>
      </c>
      <c r="AD8" s="301">
        <f t="shared" si="0"/>
        <v>0</v>
      </c>
      <c r="AE8" s="301">
        <f t="shared" si="0"/>
        <v>0</v>
      </c>
      <c r="AF8" s="301">
        <f t="shared" si="0"/>
        <v>0</v>
      </c>
      <c r="AG8" s="301">
        <f t="shared" si="0"/>
        <v>0</v>
      </c>
      <c r="AH8" s="301">
        <f t="shared" si="0"/>
        <v>0</v>
      </c>
      <c r="AI8" s="301">
        <f t="shared" si="0"/>
        <v>0</v>
      </c>
      <c r="AJ8" s="301">
        <f t="shared" si="0"/>
        <v>0</v>
      </c>
      <c r="AK8" s="301">
        <f t="shared" si="0"/>
        <v>0</v>
      </c>
      <c r="AL8" s="301">
        <f t="shared" si="0"/>
        <v>0</v>
      </c>
      <c r="AM8" s="301">
        <f t="shared" si="0"/>
        <v>0</v>
      </c>
      <c r="AN8" s="301">
        <f t="shared" si="0"/>
        <v>0</v>
      </c>
      <c r="AO8" s="301">
        <f t="shared" si="0"/>
        <v>0</v>
      </c>
      <c r="AP8" s="301">
        <f t="shared" si="0"/>
        <v>0</v>
      </c>
      <c r="AQ8" s="301">
        <f t="shared" si="0"/>
        <v>0</v>
      </c>
      <c r="AR8" s="301">
        <f t="shared" si="0"/>
        <v>0</v>
      </c>
      <c r="AS8" s="302"/>
      <c r="AT8" s="303"/>
    </row>
    <row r="9" spans="1:47" ht="29" x14ac:dyDescent="0.35">
      <c r="A9" s="532" t="s">
        <v>256</v>
      </c>
      <c r="B9" s="645" t="s">
        <v>257</v>
      </c>
      <c r="C9" s="88" t="s">
        <v>258</v>
      </c>
      <c r="D9" s="655"/>
      <c r="E9" s="656"/>
      <c r="F9" s="656"/>
      <c r="G9" s="656"/>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7"/>
    </row>
    <row r="10" spans="1:47" ht="15.5" x14ac:dyDescent="0.35">
      <c r="A10" s="533"/>
      <c r="B10" s="646"/>
      <c r="C10" s="61" t="s">
        <v>259</v>
      </c>
      <c r="D10" s="383">
        <f t="shared" ref="D10:D16" si="1">SUM(E10:AR10)</f>
        <v>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317"/>
      <c r="AT10" s="491"/>
      <c r="AU10" s="10"/>
    </row>
    <row r="11" spans="1:47" ht="15.5" x14ac:dyDescent="0.35">
      <c r="A11" s="533"/>
      <c r="B11" s="646"/>
      <c r="C11" s="60" t="s">
        <v>260</v>
      </c>
      <c r="D11" s="383">
        <f t="shared" si="1"/>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317"/>
      <c r="AT11" s="491"/>
      <c r="AU11" s="10"/>
    </row>
    <row r="12" spans="1:47" ht="15.5" x14ac:dyDescent="0.35">
      <c r="A12" s="533"/>
      <c r="B12" s="646"/>
      <c r="C12" s="60" t="s">
        <v>261</v>
      </c>
      <c r="D12" s="383">
        <f t="shared" si="1"/>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317"/>
      <c r="AT12" s="491"/>
      <c r="AU12" s="10"/>
    </row>
    <row r="13" spans="1:47" ht="15.5" x14ac:dyDescent="0.35">
      <c r="A13" s="533"/>
      <c r="B13" s="646"/>
      <c r="C13" s="60" t="s">
        <v>262</v>
      </c>
      <c r="D13" s="383">
        <f t="shared" si="1"/>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317"/>
      <c r="AT13" s="491"/>
      <c r="AU13" s="10"/>
    </row>
    <row r="14" spans="1:47" ht="15.5" x14ac:dyDescent="0.35">
      <c r="A14" s="533"/>
      <c r="B14" s="646"/>
      <c r="C14" s="60" t="s">
        <v>263</v>
      </c>
      <c r="D14" s="383">
        <f t="shared" si="1"/>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317"/>
      <c r="AT14" s="491"/>
      <c r="AU14" s="10"/>
    </row>
    <row r="15" spans="1:47" ht="15.5" x14ac:dyDescent="0.35">
      <c r="A15" s="533"/>
      <c r="B15" s="646"/>
      <c r="C15" s="61" t="s">
        <v>264</v>
      </c>
      <c r="D15" s="383">
        <f t="shared" si="1"/>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317"/>
      <c r="AT15" s="491"/>
      <c r="AU15" s="10"/>
    </row>
    <row r="16" spans="1:47" ht="15.5" x14ac:dyDescent="0.35">
      <c r="A16" s="533"/>
      <c r="B16" s="646"/>
      <c r="C16" s="18" t="s">
        <v>254</v>
      </c>
      <c r="D16" s="383">
        <f t="shared" si="1"/>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317"/>
      <c r="AT16" s="491"/>
      <c r="AU16" s="10"/>
    </row>
    <row r="17" spans="1:47" ht="16" thickBot="1" x14ac:dyDescent="0.4">
      <c r="A17" s="534"/>
      <c r="B17" s="647"/>
      <c r="C17" s="123" t="s">
        <v>255</v>
      </c>
      <c r="D17" s="392">
        <f>SUM(D10:D16)</f>
        <v>0</v>
      </c>
      <c r="E17" s="301">
        <f>SUM(E10:E16)</f>
        <v>0</v>
      </c>
      <c r="F17" s="301">
        <f t="shared" ref="F17:AR17" si="2">SUM(F10:F16)</f>
        <v>0</v>
      </c>
      <c r="G17" s="301">
        <f t="shared" si="2"/>
        <v>0</v>
      </c>
      <c r="H17" s="301">
        <f t="shared" si="2"/>
        <v>0</v>
      </c>
      <c r="I17" s="301">
        <f t="shared" si="2"/>
        <v>0</v>
      </c>
      <c r="J17" s="301">
        <f t="shared" si="2"/>
        <v>0</v>
      </c>
      <c r="K17" s="301">
        <f t="shared" si="2"/>
        <v>0</v>
      </c>
      <c r="L17" s="301">
        <f t="shared" si="2"/>
        <v>0</v>
      </c>
      <c r="M17" s="301">
        <f t="shared" si="2"/>
        <v>0</v>
      </c>
      <c r="N17" s="301">
        <f t="shared" si="2"/>
        <v>0</v>
      </c>
      <c r="O17" s="301">
        <f t="shared" si="2"/>
        <v>0</v>
      </c>
      <c r="P17" s="301">
        <f t="shared" si="2"/>
        <v>0</v>
      </c>
      <c r="Q17" s="301">
        <f t="shared" si="2"/>
        <v>0</v>
      </c>
      <c r="R17" s="301">
        <f t="shared" si="2"/>
        <v>0</v>
      </c>
      <c r="S17" s="301">
        <f t="shared" si="2"/>
        <v>0</v>
      </c>
      <c r="T17" s="301">
        <f t="shared" si="2"/>
        <v>0</v>
      </c>
      <c r="U17" s="301">
        <f t="shared" si="2"/>
        <v>0</v>
      </c>
      <c r="V17" s="301">
        <f t="shared" si="2"/>
        <v>0</v>
      </c>
      <c r="W17" s="301">
        <f t="shared" si="2"/>
        <v>0</v>
      </c>
      <c r="X17" s="301">
        <f t="shared" si="2"/>
        <v>0</v>
      </c>
      <c r="Y17" s="301">
        <f t="shared" si="2"/>
        <v>0</v>
      </c>
      <c r="Z17" s="301">
        <f t="shared" si="2"/>
        <v>0</v>
      </c>
      <c r="AA17" s="301">
        <f t="shared" si="2"/>
        <v>0</v>
      </c>
      <c r="AB17" s="301">
        <f t="shared" si="2"/>
        <v>0</v>
      </c>
      <c r="AC17" s="301">
        <f t="shared" si="2"/>
        <v>0</v>
      </c>
      <c r="AD17" s="301">
        <f t="shared" si="2"/>
        <v>0</v>
      </c>
      <c r="AE17" s="301">
        <f t="shared" si="2"/>
        <v>0</v>
      </c>
      <c r="AF17" s="301">
        <f t="shared" si="2"/>
        <v>0</v>
      </c>
      <c r="AG17" s="301">
        <f t="shared" si="2"/>
        <v>0</v>
      </c>
      <c r="AH17" s="301">
        <f t="shared" si="2"/>
        <v>0</v>
      </c>
      <c r="AI17" s="301">
        <f t="shared" si="2"/>
        <v>0</v>
      </c>
      <c r="AJ17" s="301">
        <f t="shared" si="2"/>
        <v>0</v>
      </c>
      <c r="AK17" s="301">
        <f t="shared" si="2"/>
        <v>0</v>
      </c>
      <c r="AL17" s="301">
        <f t="shared" si="2"/>
        <v>0</v>
      </c>
      <c r="AM17" s="301">
        <f t="shared" si="2"/>
        <v>0</v>
      </c>
      <c r="AN17" s="301">
        <f t="shared" si="2"/>
        <v>0</v>
      </c>
      <c r="AO17" s="301">
        <f t="shared" si="2"/>
        <v>0</v>
      </c>
      <c r="AP17" s="301">
        <f t="shared" si="2"/>
        <v>0</v>
      </c>
      <c r="AQ17" s="301">
        <f t="shared" si="2"/>
        <v>0</v>
      </c>
      <c r="AR17" s="301">
        <f t="shared" si="2"/>
        <v>0</v>
      </c>
      <c r="AS17" s="500"/>
      <c r="AT17" s="500"/>
      <c r="AU17" s="11"/>
    </row>
    <row r="18" spans="1:47" ht="29" x14ac:dyDescent="0.35">
      <c r="A18" s="543" t="s">
        <v>265</v>
      </c>
      <c r="B18" s="645" t="s">
        <v>266</v>
      </c>
      <c r="C18" s="71" t="s">
        <v>267</v>
      </c>
      <c r="D18" s="655"/>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656"/>
      <c r="AS18" s="656"/>
      <c r="AT18" s="657"/>
    </row>
    <row r="19" spans="1:47" ht="15.5" x14ac:dyDescent="0.35">
      <c r="A19" s="544"/>
      <c r="B19" s="646"/>
      <c r="C19" s="61" t="s">
        <v>268</v>
      </c>
      <c r="D19" s="383">
        <f t="shared" ref="D19:D27" si="3">SUM(E19:AR19)</f>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317"/>
      <c r="AT19" s="491"/>
      <c r="AU19" s="10"/>
    </row>
    <row r="20" spans="1:47" ht="15.5" x14ac:dyDescent="0.35">
      <c r="A20" s="544"/>
      <c r="B20" s="646"/>
      <c r="C20" s="60" t="s">
        <v>269</v>
      </c>
      <c r="D20" s="383">
        <f t="shared" si="3"/>
        <v>0</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317"/>
      <c r="AT20" s="491"/>
      <c r="AU20" s="10"/>
    </row>
    <row r="21" spans="1:47" ht="15.5" x14ac:dyDescent="0.35">
      <c r="A21" s="544"/>
      <c r="B21" s="646"/>
      <c r="C21" s="60" t="s">
        <v>270</v>
      </c>
      <c r="D21" s="383">
        <f t="shared" si="3"/>
        <v>0</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317"/>
      <c r="AT21" s="491"/>
      <c r="AU21" s="10"/>
    </row>
    <row r="22" spans="1:47" ht="15.5" x14ac:dyDescent="0.35">
      <c r="A22" s="544"/>
      <c r="B22" s="646"/>
      <c r="C22" s="60" t="s">
        <v>271</v>
      </c>
      <c r="D22" s="383">
        <f t="shared" si="3"/>
        <v>0</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317"/>
      <c r="AT22" s="491"/>
      <c r="AU22" s="10"/>
    </row>
    <row r="23" spans="1:47" ht="15.5" x14ac:dyDescent="0.35">
      <c r="A23" s="544"/>
      <c r="B23" s="646"/>
      <c r="C23" s="61" t="s">
        <v>272</v>
      </c>
      <c r="D23" s="383">
        <f t="shared" si="3"/>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317"/>
      <c r="AT23" s="491"/>
      <c r="AU23" s="10"/>
    </row>
    <row r="24" spans="1:47" ht="15.5" x14ac:dyDescent="0.35">
      <c r="A24" s="544"/>
      <c r="B24" s="646"/>
      <c r="C24" s="61" t="s">
        <v>466</v>
      </c>
      <c r="D24" s="383">
        <f t="shared" si="3"/>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317"/>
      <c r="AT24" s="491"/>
      <c r="AU24" s="10"/>
    </row>
    <row r="25" spans="1:47" ht="15.5" x14ac:dyDescent="0.35">
      <c r="A25" s="544"/>
      <c r="B25" s="646"/>
      <c r="C25" s="18" t="s">
        <v>274</v>
      </c>
      <c r="D25" s="383">
        <f t="shared" si="3"/>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317"/>
      <c r="AT25" s="491"/>
      <c r="AU25" s="10"/>
    </row>
    <row r="26" spans="1:47" ht="15.5" x14ac:dyDescent="0.35">
      <c r="A26" s="544"/>
      <c r="B26" s="646"/>
      <c r="C26" s="60" t="s">
        <v>275</v>
      </c>
      <c r="D26" s="383">
        <f t="shared" si="3"/>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317"/>
      <c r="AT26" s="491"/>
      <c r="AU26" s="10"/>
    </row>
    <row r="27" spans="1:47" ht="15.5" x14ac:dyDescent="0.35">
      <c r="A27" s="544"/>
      <c r="B27" s="646"/>
      <c r="C27" s="60" t="s">
        <v>254</v>
      </c>
      <c r="D27" s="383">
        <f t="shared" si="3"/>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317"/>
      <c r="AT27" s="491"/>
      <c r="AU27" s="10"/>
    </row>
    <row r="28" spans="1:47" ht="16" thickBot="1" x14ac:dyDescent="0.4">
      <c r="A28" s="664"/>
      <c r="B28" s="647"/>
      <c r="C28" s="123" t="s">
        <v>255</v>
      </c>
      <c r="D28" s="392">
        <f>SUM(D19:D27)</f>
        <v>0</v>
      </c>
      <c r="E28" s="83">
        <f t="shared" ref="E28:AR28" si="4">SUM(E19:E27)</f>
        <v>0</v>
      </c>
      <c r="F28" s="83">
        <f t="shared" si="4"/>
        <v>0</v>
      </c>
      <c r="G28" s="83">
        <f t="shared" si="4"/>
        <v>0</v>
      </c>
      <c r="H28" s="83">
        <f t="shared" si="4"/>
        <v>0</v>
      </c>
      <c r="I28" s="83">
        <f t="shared" si="4"/>
        <v>0</v>
      </c>
      <c r="J28" s="83">
        <f t="shared" si="4"/>
        <v>0</v>
      </c>
      <c r="K28" s="83">
        <f t="shared" si="4"/>
        <v>0</v>
      </c>
      <c r="L28" s="83">
        <f t="shared" si="4"/>
        <v>0</v>
      </c>
      <c r="M28" s="83">
        <f t="shared" si="4"/>
        <v>0</v>
      </c>
      <c r="N28" s="83">
        <f t="shared" si="4"/>
        <v>0</v>
      </c>
      <c r="O28" s="83">
        <f t="shared" si="4"/>
        <v>0</v>
      </c>
      <c r="P28" s="83">
        <f t="shared" si="4"/>
        <v>0</v>
      </c>
      <c r="Q28" s="83">
        <f t="shared" si="4"/>
        <v>0</v>
      </c>
      <c r="R28" s="83">
        <f t="shared" si="4"/>
        <v>0</v>
      </c>
      <c r="S28" s="83">
        <f t="shared" si="4"/>
        <v>0</v>
      </c>
      <c r="T28" s="83">
        <f t="shared" si="4"/>
        <v>0</v>
      </c>
      <c r="U28" s="83">
        <f t="shared" si="4"/>
        <v>0</v>
      </c>
      <c r="V28" s="83">
        <f t="shared" si="4"/>
        <v>0</v>
      </c>
      <c r="W28" s="83">
        <f t="shared" si="4"/>
        <v>0</v>
      </c>
      <c r="X28" s="83">
        <f t="shared" si="4"/>
        <v>0</v>
      </c>
      <c r="Y28" s="83">
        <f t="shared" si="4"/>
        <v>0</v>
      </c>
      <c r="Z28" s="83">
        <f t="shared" si="4"/>
        <v>0</v>
      </c>
      <c r="AA28" s="83">
        <f t="shared" si="4"/>
        <v>0</v>
      </c>
      <c r="AB28" s="83">
        <f t="shared" si="4"/>
        <v>0</v>
      </c>
      <c r="AC28" s="83">
        <f t="shared" si="4"/>
        <v>0</v>
      </c>
      <c r="AD28" s="83">
        <f t="shared" si="4"/>
        <v>0</v>
      </c>
      <c r="AE28" s="83">
        <f t="shared" si="4"/>
        <v>0</v>
      </c>
      <c r="AF28" s="83">
        <f t="shared" si="4"/>
        <v>0</v>
      </c>
      <c r="AG28" s="83">
        <f t="shared" si="4"/>
        <v>0</v>
      </c>
      <c r="AH28" s="83">
        <f t="shared" si="4"/>
        <v>0</v>
      </c>
      <c r="AI28" s="83">
        <f t="shared" si="4"/>
        <v>0</v>
      </c>
      <c r="AJ28" s="83">
        <f t="shared" si="4"/>
        <v>0</v>
      </c>
      <c r="AK28" s="83">
        <f t="shared" si="4"/>
        <v>0</v>
      </c>
      <c r="AL28" s="83">
        <f t="shared" si="4"/>
        <v>0</v>
      </c>
      <c r="AM28" s="83">
        <f t="shared" si="4"/>
        <v>0</v>
      </c>
      <c r="AN28" s="83">
        <f t="shared" si="4"/>
        <v>0</v>
      </c>
      <c r="AO28" s="83">
        <f t="shared" si="4"/>
        <v>0</v>
      </c>
      <c r="AP28" s="83">
        <f t="shared" si="4"/>
        <v>0</v>
      </c>
      <c r="AQ28" s="83">
        <f t="shared" si="4"/>
        <v>0</v>
      </c>
      <c r="AR28" s="158">
        <f t="shared" si="4"/>
        <v>0</v>
      </c>
      <c r="AS28" s="500"/>
      <c r="AT28" s="500"/>
      <c r="AU28" s="11"/>
    </row>
    <row r="29" spans="1:47" ht="47.25" customHeight="1" x14ac:dyDescent="0.35">
      <c r="A29" s="543" t="s">
        <v>276</v>
      </c>
      <c r="B29" s="529" t="s">
        <v>277</v>
      </c>
      <c r="C29" s="71" t="s">
        <v>278</v>
      </c>
      <c r="D29" s="655"/>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7"/>
    </row>
    <row r="30" spans="1:47" ht="15.5" x14ac:dyDescent="0.35">
      <c r="A30" s="544"/>
      <c r="B30" s="530"/>
      <c r="C30" s="61" t="s">
        <v>279</v>
      </c>
      <c r="D30" s="383">
        <f t="shared" ref="D30:D38" si="5">SUM(E30:AR30)</f>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317"/>
      <c r="AT30" s="317"/>
      <c r="AU30" s="11"/>
    </row>
    <row r="31" spans="1:47" ht="15.5" x14ac:dyDescent="0.35">
      <c r="A31" s="544"/>
      <c r="B31" s="530"/>
      <c r="C31" s="61" t="s">
        <v>280</v>
      </c>
      <c r="D31" s="391">
        <f t="shared" si="5"/>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317"/>
      <c r="AT31" s="317"/>
      <c r="AU31" s="11"/>
    </row>
    <row r="32" spans="1:47" ht="29" x14ac:dyDescent="0.35">
      <c r="A32" s="544"/>
      <c r="B32" s="530"/>
      <c r="C32" s="18" t="s">
        <v>281</v>
      </c>
      <c r="D32" s="391">
        <f t="shared" si="5"/>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317"/>
      <c r="AT32" s="317"/>
      <c r="AU32" s="11"/>
    </row>
    <row r="33" spans="1:47" ht="15.5" x14ac:dyDescent="0.35">
      <c r="A33" s="544"/>
      <c r="B33" s="530"/>
      <c r="C33" s="61" t="s">
        <v>282</v>
      </c>
      <c r="D33" s="391">
        <f t="shared" si="5"/>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317"/>
      <c r="AT33" s="317"/>
      <c r="AU33" s="11"/>
    </row>
    <row r="34" spans="1:47" ht="15.5" x14ac:dyDescent="0.35">
      <c r="A34" s="544"/>
      <c r="B34" s="530"/>
      <c r="C34" s="61" t="s">
        <v>283</v>
      </c>
      <c r="D34" s="391">
        <f t="shared" si="5"/>
        <v>0</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317"/>
      <c r="AT34" s="317"/>
      <c r="AU34" s="11"/>
    </row>
    <row r="35" spans="1:47" ht="15.5" x14ac:dyDescent="0.35">
      <c r="A35" s="544"/>
      <c r="B35" s="530"/>
      <c r="C35" s="124" t="s">
        <v>284</v>
      </c>
      <c r="D35" s="391">
        <f t="shared" si="5"/>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317"/>
      <c r="AT35" s="317"/>
      <c r="AU35" s="11"/>
    </row>
    <row r="36" spans="1:47" ht="15.5" x14ac:dyDescent="0.35">
      <c r="A36" s="544"/>
      <c r="B36" s="530"/>
      <c r="C36" s="18" t="s">
        <v>285</v>
      </c>
      <c r="D36" s="391">
        <f t="shared" si="5"/>
        <v>0</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317"/>
      <c r="AT36" s="317"/>
      <c r="AU36" s="11"/>
    </row>
    <row r="37" spans="1:47" ht="15.5" x14ac:dyDescent="0.35">
      <c r="A37" s="544"/>
      <c r="B37" s="530"/>
      <c r="C37" s="61" t="s">
        <v>286</v>
      </c>
      <c r="D37" s="391">
        <f t="shared" si="5"/>
        <v>0</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317"/>
      <c r="AT37" s="317"/>
      <c r="AU37" s="11"/>
    </row>
    <row r="38" spans="1:47" ht="15.5" x14ac:dyDescent="0.35">
      <c r="A38" s="544"/>
      <c r="B38" s="530"/>
      <c r="C38" s="18" t="s">
        <v>254</v>
      </c>
      <c r="D38" s="391">
        <f t="shared" si="5"/>
        <v>0</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317"/>
      <c r="AT38" s="317"/>
      <c r="AU38" s="11"/>
    </row>
    <row r="39" spans="1:47" ht="16" thickBot="1" x14ac:dyDescent="0.4">
      <c r="A39" s="664"/>
      <c r="B39" s="531"/>
      <c r="C39" s="76" t="s">
        <v>255</v>
      </c>
      <c r="D39" s="384">
        <f>SUM(D30:D38)</f>
        <v>0</v>
      </c>
      <c r="E39" s="84">
        <f t="shared" ref="E39:AR39" si="6">SUM(E30:E38)</f>
        <v>0</v>
      </c>
      <c r="F39" s="84">
        <f t="shared" si="6"/>
        <v>0</v>
      </c>
      <c r="G39" s="84">
        <f t="shared" si="6"/>
        <v>0</v>
      </c>
      <c r="H39" s="84">
        <f t="shared" si="6"/>
        <v>0</v>
      </c>
      <c r="I39" s="84">
        <f t="shared" si="6"/>
        <v>0</v>
      </c>
      <c r="J39" s="84">
        <f t="shared" si="6"/>
        <v>0</v>
      </c>
      <c r="K39" s="84">
        <f t="shared" si="6"/>
        <v>0</v>
      </c>
      <c r="L39" s="84">
        <f t="shared" si="6"/>
        <v>0</v>
      </c>
      <c r="M39" s="84">
        <f t="shared" si="6"/>
        <v>0</v>
      </c>
      <c r="N39" s="84">
        <f t="shared" si="6"/>
        <v>0</v>
      </c>
      <c r="O39" s="84">
        <f t="shared" si="6"/>
        <v>0</v>
      </c>
      <c r="P39" s="84">
        <f t="shared" si="6"/>
        <v>0</v>
      </c>
      <c r="Q39" s="84">
        <f t="shared" si="6"/>
        <v>0</v>
      </c>
      <c r="R39" s="84">
        <f t="shared" si="6"/>
        <v>0</v>
      </c>
      <c r="S39" s="84">
        <f t="shared" si="6"/>
        <v>0</v>
      </c>
      <c r="T39" s="84">
        <f t="shared" si="6"/>
        <v>0</v>
      </c>
      <c r="U39" s="84">
        <f t="shared" si="6"/>
        <v>0</v>
      </c>
      <c r="V39" s="84">
        <f t="shared" si="6"/>
        <v>0</v>
      </c>
      <c r="W39" s="84">
        <f t="shared" si="6"/>
        <v>0</v>
      </c>
      <c r="X39" s="84">
        <f t="shared" si="6"/>
        <v>0</v>
      </c>
      <c r="Y39" s="84">
        <f t="shared" si="6"/>
        <v>0</v>
      </c>
      <c r="Z39" s="84">
        <f t="shared" si="6"/>
        <v>0</v>
      </c>
      <c r="AA39" s="84">
        <f t="shared" si="6"/>
        <v>0</v>
      </c>
      <c r="AB39" s="84">
        <f t="shared" si="6"/>
        <v>0</v>
      </c>
      <c r="AC39" s="84">
        <f t="shared" si="6"/>
        <v>0</v>
      </c>
      <c r="AD39" s="84">
        <f t="shared" si="6"/>
        <v>0</v>
      </c>
      <c r="AE39" s="84">
        <f t="shared" si="6"/>
        <v>0</v>
      </c>
      <c r="AF39" s="84">
        <f t="shared" si="6"/>
        <v>0</v>
      </c>
      <c r="AG39" s="84">
        <f t="shared" si="6"/>
        <v>0</v>
      </c>
      <c r="AH39" s="84">
        <f t="shared" si="6"/>
        <v>0</v>
      </c>
      <c r="AI39" s="84">
        <f t="shared" si="6"/>
        <v>0</v>
      </c>
      <c r="AJ39" s="84">
        <f t="shared" si="6"/>
        <v>0</v>
      </c>
      <c r="AK39" s="84">
        <f t="shared" si="6"/>
        <v>0</v>
      </c>
      <c r="AL39" s="84">
        <f t="shared" si="6"/>
        <v>0</v>
      </c>
      <c r="AM39" s="84">
        <f t="shared" si="6"/>
        <v>0</v>
      </c>
      <c r="AN39" s="84">
        <f t="shared" si="6"/>
        <v>0</v>
      </c>
      <c r="AO39" s="84">
        <f t="shared" si="6"/>
        <v>0</v>
      </c>
      <c r="AP39" s="84">
        <f t="shared" si="6"/>
        <v>0</v>
      </c>
      <c r="AQ39" s="84">
        <f t="shared" si="6"/>
        <v>0</v>
      </c>
      <c r="AR39" s="84">
        <f t="shared" si="6"/>
        <v>0</v>
      </c>
      <c r="AS39" s="362"/>
      <c r="AT39" s="362"/>
      <c r="AU39" s="11"/>
    </row>
    <row r="40" spans="1:47" x14ac:dyDescent="0.35">
      <c r="A40" s="15"/>
      <c r="B40" s="15"/>
      <c r="C40" s="21"/>
    </row>
  </sheetData>
  <mergeCells count="15">
    <mergeCell ref="A3:C3"/>
    <mergeCell ref="E1:H1"/>
    <mergeCell ref="A18:A28"/>
    <mergeCell ref="B18:B28"/>
    <mergeCell ref="B29:B39"/>
    <mergeCell ref="A29:A39"/>
    <mergeCell ref="A4:A8"/>
    <mergeCell ref="B4:B8"/>
    <mergeCell ref="B9:B17"/>
    <mergeCell ref="A9:A17"/>
    <mergeCell ref="D29:AT29"/>
    <mergeCell ref="D3:AT3"/>
    <mergeCell ref="H4:AT4"/>
    <mergeCell ref="D9:AT9"/>
    <mergeCell ref="D18:AT1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G5"/>
  <sheetViews>
    <sheetView zoomScale="90" zoomScaleNormal="90" workbookViewId="0">
      <selection activeCell="D3" sqref="D3"/>
    </sheetView>
  </sheetViews>
  <sheetFormatPr defaultRowHeight="14.5" x14ac:dyDescent="0.35"/>
  <cols>
    <col min="1" max="1" width="14" style="2" customWidth="1"/>
    <col min="2" max="2" width="26" style="2" customWidth="1"/>
    <col min="3" max="3" width="65.81640625" style="2" customWidth="1"/>
    <col min="4" max="4" width="13.26953125" customWidth="1"/>
    <col min="5" max="5" width="21.1796875" style="8" customWidth="1"/>
    <col min="6" max="6" width="24.1796875" style="14" customWidth="1"/>
    <col min="7" max="7" width="17.54296875" customWidth="1"/>
  </cols>
  <sheetData>
    <row r="1" spans="1:7" ht="30.75" customHeight="1" thickBot="1" x14ac:dyDescent="0.4">
      <c r="A1" s="651" t="s">
        <v>405</v>
      </c>
      <c r="B1" s="651"/>
      <c r="C1" s="651"/>
      <c r="D1" s="651"/>
      <c r="E1"/>
      <c r="F1"/>
    </row>
    <row r="2" spans="1:7" ht="59.25" customHeight="1" thickBot="1" x14ac:dyDescent="0.4">
      <c r="A2" s="223" t="s">
        <v>467</v>
      </c>
      <c r="B2" s="224" t="s">
        <v>165</v>
      </c>
      <c r="C2" s="224" t="s">
        <v>166</v>
      </c>
      <c r="D2" s="194" t="s">
        <v>486</v>
      </c>
      <c r="E2" s="192" t="s">
        <v>448</v>
      </c>
      <c r="F2" s="192" t="s">
        <v>449</v>
      </c>
      <c r="G2" s="3"/>
    </row>
    <row r="3" spans="1:7" ht="53.25" customHeight="1" thickBot="1" x14ac:dyDescent="0.4">
      <c r="A3" s="231" t="s">
        <v>288</v>
      </c>
      <c r="B3" s="231" t="s">
        <v>289</v>
      </c>
      <c r="C3" s="43" t="s">
        <v>290</v>
      </c>
      <c r="D3" s="388"/>
      <c r="E3" s="493"/>
      <c r="F3" s="495"/>
      <c r="G3" s="14"/>
    </row>
    <row r="4" spans="1:7" ht="44" thickBot="1" x14ac:dyDescent="0.4">
      <c r="A4" s="232" t="s">
        <v>291</v>
      </c>
      <c r="B4" s="232" t="s">
        <v>292</v>
      </c>
      <c r="C4" s="44" t="s">
        <v>293</v>
      </c>
      <c r="D4" s="389"/>
      <c r="E4" s="493"/>
      <c r="F4" s="495"/>
      <c r="G4" s="14"/>
    </row>
    <row r="5" spans="1:7" ht="72" customHeight="1" thickBot="1" x14ac:dyDescent="0.4">
      <c r="A5" s="234" t="s">
        <v>469</v>
      </c>
      <c r="B5" s="234" t="s">
        <v>295</v>
      </c>
      <c r="C5" s="45" t="s">
        <v>296</v>
      </c>
      <c r="D5" s="390"/>
      <c r="E5" s="494"/>
      <c r="F5" s="494"/>
      <c r="G5" s="14"/>
    </row>
  </sheetData>
  <mergeCells count="1">
    <mergeCell ref="A1:D1"/>
  </mergeCells>
  <dataValidations count="1">
    <dataValidation type="whole" allowBlank="1" showInputMessage="1" showErrorMessage="1" sqref="D3:D5" xr:uid="{00000000-0002-0000-0A00-000000000000}">
      <formula1>0</formula1>
      <formula2>5000000</formula2>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79998168889431442"/>
  </sheetPr>
  <dimension ref="A1:AU41"/>
  <sheetViews>
    <sheetView zoomScale="90" zoomScaleNormal="90" workbookViewId="0">
      <pane xSplit="4" ySplit="2" topLeftCell="E24" activePane="bottomRight" state="frozen"/>
      <selection pane="topRight" activeCell="E1" sqref="E1"/>
      <selection pane="bottomLeft" activeCell="A2" sqref="A2"/>
      <selection pane="bottomRight" activeCell="D42" sqref="D42"/>
    </sheetView>
  </sheetViews>
  <sheetFormatPr defaultRowHeight="14.5" x14ac:dyDescent="0.35"/>
  <cols>
    <col min="1" max="1" width="10.54296875" style="2" customWidth="1"/>
    <col min="2" max="2" width="31.1796875" style="2" customWidth="1"/>
    <col min="3" max="3" width="61.7265625" customWidth="1"/>
    <col min="4" max="4" width="13.26953125" customWidth="1"/>
    <col min="5" max="5" width="19.26953125" style="3" customWidth="1"/>
    <col min="6" max="6" width="18.54296875" customWidth="1"/>
    <col min="7" max="7" width="19.54296875" customWidth="1"/>
    <col min="8" max="8" width="15.54296875" style="16" customWidth="1"/>
    <col min="9" max="9" width="14.453125" style="16" hidden="1" customWidth="1"/>
    <col min="10" max="44" width="15.26953125" style="16" hidden="1" customWidth="1"/>
    <col min="45" max="45" width="24.26953125" style="16" customWidth="1"/>
    <col min="46" max="46" width="28.7265625" customWidth="1"/>
  </cols>
  <sheetData>
    <row r="1" spans="1:47" ht="15" thickBot="1" x14ac:dyDescent="0.4">
      <c r="A1" s="717"/>
      <c r="B1" s="717"/>
      <c r="C1" s="717"/>
      <c r="D1" s="717"/>
      <c r="E1" s="641" t="s">
        <v>462</v>
      </c>
      <c r="F1" s="641"/>
      <c r="G1" s="641"/>
      <c r="H1" s="641"/>
      <c r="AT1" s="9"/>
    </row>
    <row r="2" spans="1:47" ht="44" thickBot="1" x14ac:dyDescent="0.4">
      <c r="A2" s="229" t="s">
        <v>470</v>
      </c>
      <c r="B2" s="230" t="s">
        <v>165</v>
      </c>
      <c r="C2" s="220" t="s">
        <v>166</v>
      </c>
      <c r="D2" s="194" t="s">
        <v>464</v>
      </c>
      <c r="E2" s="38" t="str">
        <f>'Service Area &amp; Consortium_Aug20'!E3</f>
        <v>Partner Organization 1 (Name)</v>
      </c>
      <c r="F2" s="38" t="str">
        <f>'Service Area &amp; Consortium_Aug20'!F3</f>
        <v>Partner Organization 2 (Name)</v>
      </c>
      <c r="G2" s="38" t="str">
        <f>'Service Area &amp; Consortium_Aug20'!G3</f>
        <v>Partner Organization 3 (Name)</v>
      </c>
      <c r="H2" s="38" t="str">
        <f>'Service Area &amp; Consortium_Aug20'!H3</f>
        <v>Partner Organization 4 (Name)</v>
      </c>
      <c r="I2" s="38" t="str">
        <f>'Service Area &amp; Consortium_Aug20'!I3</f>
        <v>Partner Organization 5 (Name)</v>
      </c>
      <c r="J2" s="38" t="str">
        <f>'Service Area &amp; Consortium_Aug20'!J3</f>
        <v>Partner Organization 6 (Name)</v>
      </c>
      <c r="K2" s="38" t="str">
        <f>'Service Area &amp; Consortium_Aug20'!K3</f>
        <v xml:space="preserve">Partner Organization 7 (Name) </v>
      </c>
      <c r="L2" s="38" t="str">
        <f>'Service Area &amp; Consortium_Aug20'!L3</f>
        <v>Partner Organization 8 (Name)</v>
      </c>
      <c r="M2" s="38" t="str">
        <f>'Service Area &amp; Consortium_Aug20'!M3</f>
        <v>Partner Organization 9 (Name)</v>
      </c>
      <c r="N2" s="38" t="str">
        <f>'Service Area &amp; Consortium_Aug20'!N3</f>
        <v>Partner Organization 10 (Name)</v>
      </c>
      <c r="O2" s="38" t="str">
        <f>'Service Area &amp; Consortium_Aug20'!O3</f>
        <v xml:space="preserve">Partner Organization 11 (Name) </v>
      </c>
      <c r="P2" s="38" t="str">
        <f>'Service Area &amp; Consortium_Aug20'!P3</f>
        <v>Partner Organization 12 (Name)</v>
      </c>
      <c r="Q2" s="38" t="str">
        <f>'Service Area &amp; Consortium_Aug20'!Q3</f>
        <v>Partner Organization 13 (Name)</v>
      </c>
      <c r="R2" s="38" t="str">
        <f>'Service Area &amp; Consortium_Aug20'!R3</f>
        <v>Partner Organization 14 (Name)</v>
      </c>
      <c r="S2" s="38" t="str">
        <f>'Service Area &amp; Consortium_Aug20'!S3</f>
        <v xml:space="preserve">Partner Organization 15 (Name) </v>
      </c>
      <c r="T2" s="38" t="str">
        <f>'Service Area &amp; Consortium_Aug20'!T3</f>
        <v>Partner Organization 16 (Name)</v>
      </c>
      <c r="U2" s="38" t="str">
        <f>'Service Area &amp; Consortium_Aug20'!U3</f>
        <v>Partner Organization 17 (Name)</v>
      </c>
      <c r="V2" s="38" t="str">
        <f>'Service Area &amp; Consortium_Aug20'!V3</f>
        <v>Partner Organization 18 (Name)</v>
      </c>
      <c r="W2" s="38" t="str">
        <f>'Service Area &amp; Consortium_Aug20'!W3</f>
        <v xml:space="preserve">Partner Organization 19 (Name) </v>
      </c>
      <c r="X2" s="38" t="str">
        <f>'Service Area &amp; Consortium_Aug20'!X3</f>
        <v>Partner Organization 20 (Name)</v>
      </c>
      <c r="Y2" s="38" t="str">
        <f>'Service Area &amp; Consortium_Aug20'!Y3</f>
        <v>Partner Organization 21 (Name)</v>
      </c>
      <c r="Z2" s="38" t="str">
        <f>'Service Area &amp; Consortium_Aug20'!Z3</f>
        <v>Partner Organization 22 (Name)</v>
      </c>
      <c r="AA2" s="38" t="str">
        <f>'Service Area &amp; Consortium_Aug20'!AA3</f>
        <v xml:space="preserve">Partner Organization 23 (Name) </v>
      </c>
      <c r="AB2" s="38" t="str">
        <f>'Service Area &amp; Consortium_Aug20'!AB3</f>
        <v>Partner Organization 24 (Name)</v>
      </c>
      <c r="AC2" s="38" t="str">
        <f>'Service Area &amp; Consortium_Aug20'!AC3</f>
        <v>Partner Organization 25 (Name)</v>
      </c>
      <c r="AD2" s="38" t="str">
        <f>'Service Area &amp; Consortium_Aug20'!AD3</f>
        <v>Partner Organization 26 (Name)</v>
      </c>
      <c r="AE2" s="38" t="str">
        <f>'Service Area &amp; Consortium_Aug20'!AE3</f>
        <v xml:space="preserve">Partner Organization 27 (Name) </v>
      </c>
      <c r="AF2" s="38" t="str">
        <f>'Service Area &amp; Consortium_Aug20'!AF3</f>
        <v>Partner Organization 28 (Name)</v>
      </c>
      <c r="AG2" s="38" t="str">
        <f>'Service Area &amp; Consortium_Aug20'!AG3</f>
        <v>Partner Organization 29 (Name)</v>
      </c>
      <c r="AH2" s="38" t="str">
        <f>'Service Area &amp; Consortium_Aug20'!AH3</f>
        <v>Partner Organization 30 (Name)</v>
      </c>
      <c r="AI2" s="38" t="str">
        <f>'Service Area &amp; Consortium_Aug20'!AI3</f>
        <v xml:space="preserve">Partner Organization 31 (Name) </v>
      </c>
      <c r="AJ2" s="38" t="str">
        <f>'Service Area &amp; Consortium_Aug20'!AJ3</f>
        <v>Partner Organization 32 (Name)</v>
      </c>
      <c r="AK2" s="38" t="str">
        <f>'Service Area &amp; Consortium_Aug20'!AK3</f>
        <v>Partner Organization 33 (Name)</v>
      </c>
      <c r="AL2" s="38" t="str">
        <f>'Service Area &amp; Consortium_Aug20'!AL3</f>
        <v>Partner Organization 34 (Name)</v>
      </c>
      <c r="AM2" s="38" t="str">
        <f>'Service Area &amp; Consortium_Aug20'!AM3</f>
        <v>Partner Organization 35 (Name)</v>
      </c>
      <c r="AN2" s="38" t="str">
        <f>'Service Area &amp; Consortium_Aug20'!AN3</f>
        <v xml:space="preserve">Partner Organization 36 (Name) </v>
      </c>
      <c r="AO2" s="38" t="str">
        <f>'Service Area &amp; Consortium_Aug20'!AO3</f>
        <v>Partner Organization 37 (Name)</v>
      </c>
      <c r="AP2" s="38" t="str">
        <f>'Service Area &amp; Consortium_Aug20'!AP3</f>
        <v>Partner Organization 38 (Name)</v>
      </c>
      <c r="AQ2" s="38" t="str">
        <f>'Service Area &amp; Consortium_Aug20'!AQ3</f>
        <v>Partner Organization 39 (Name)</v>
      </c>
      <c r="AR2" s="308" t="str">
        <f>'Service Area &amp; Consortium_Aug20'!AR3</f>
        <v xml:space="preserve">Partner Organization 40 (Name) </v>
      </c>
      <c r="AS2" s="309" t="s">
        <v>448</v>
      </c>
      <c r="AT2" s="309" t="s">
        <v>449</v>
      </c>
      <c r="AU2" s="3"/>
    </row>
    <row r="3" spans="1:47" ht="61" customHeight="1" thickBot="1" x14ac:dyDescent="0.4">
      <c r="A3" s="340" t="s">
        <v>298</v>
      </c>
      <c r="B3" s="339" t="s">
        <v>299</v>
      </c>
      <c r="C3" s="63" t="s">
        <v>300</v>
      </c>
      <c r="D3" s="379">
        <f>SUM(E3:AR3)</f>
        <v>0</v>
      </c>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8"/>
      <c r="AS3" s="310"/>
      <c r="AT3" s="292"/>
    </row>
    <row r="4" spans="1:47" ht="72.5" x14ac:dyDescent="0.35">
      <c r="A4" s="529" t="s">
        <v>301</v>
      </c>
      <c r="B4" s="529" t="s">
        <v>302</v>
      </c>
      <c r="C4" s="64" t="s">
        <v>303</v>
      </c>
      <c r="D4" s="713"/>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5"/>
      <c r="AU4" s="3"/>
    </row>
    <row r="5" spans="1:47" ht="29" x14ac:dyDescent="0.35">
      <c r="A5" s="530"/>
      <c r="B5" s="530"/>
      <c r="C5" s="17" t="s">
        <v>304</v>
      </c>
      <c r="D5" s="367">
        <f>SUM(E5:AR5)</f>
        <v>0</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86"/>
      <c r="AS5" s="287"/>
      <c r="AT5" s="288"/>
      <c r="AU5" s="3"/>
    </row>
    <row r="6" spans="1:47" ht="29" x14ac:dyDescent="0.35">
      <c r="A6" s="530"/>
      <c r="B6" s="530"/>
      <c r="C6" s="113" t="s">
        <v>305</v>
      </c>
      <c r="D6" s="364">
        <f>SUM(E6:AR6)</f>
        <v>0</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81"/>
      <c r="AS6" s="28"/>
      <c r="AT6" s="284"/>
    </row>
    <row r="7" spans="1:47" ht="29" x14ac:dyDescent="0.35">
      <c r="A7" s="530"/>
      <c r="B7" s="530"/>
      <c r="C7" s="113" t="s">
        <v>306</v>
      </c>
      <c r="D7" s="364">
        <f>SUM(E7:AR7)</f>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81"/>
      <c r="AS7" s="28"/>
      <c r="AT7" s="284"/>
    </row>
    <row r="8" spans="1:47" ht="29" x14ac:dyDescent="0.35">
      <c r="A8" s="530"/>
      <c r="B8" s="530"/>
      <c r="C8" s="113" t="s">
        <v>307</v>
      </c>
      <c r="D8" s="364">
        <f>SUM(E8:AR8)</f>
        <v>0</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81"/>
      <c r="AS8" s="28"/>
      <c r="AT8" s="284"/>
    </row>
    <row r="9" spans="1:47" ht="29.5" thickBot="1" x14ac:dyDescent="0.4">
      <c r="A9" s="530"/>
      <c r="B9" s="530"/>
      <c r="C9" s="311" t="s">
        <v>487</v>
      </c>
      <c r="D9" s="366">
        <f>SUM(E9:AR9)</f>
        <v>0</v>
      </c>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53"/>
      <c r="AS9" s="67"/>
      <c r="AT9" s="291"/>
    </row>
    <row r="10" spans="1:47" ht="84.75" customHeight="1" x14ac:dyDescent="0.35">
      <c r="A10" s="529" t="s">
        <v>309</v>
      </c>
      <c r="B10" s="529" t="s">
        <v>310</v>
      </c>
      <c r="C10" s="72" t="s">
        <v>311</v>
      </c>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3"/>
    </row>
    <row r="11" spans="1:47" ht="29" x14ac:dyDescent="0.35">
      <c r="A11" s="530"/>
      <c r="B11" s="530"/>
      <c r="C11" s="27" t="s">
        <v>312</v>
      </c>
      <c r="D11" s="364">
        <f t="shared" ref="D11:D25" si="0">SUM(E11:AR11)</f>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78"/>
      <c r="AT11" s="285"/>
      <c r="AU11" s="3"/>
    </row>
    <row r="12" spans="1:47" x14ac:dyDescent="0.35">
      <c r="A12" s="530"/>
      <c r="B12" s="530"/>
      <c r="C12" s="65" t="s">
        <v>471</v>
      </c>
      <c r="D12" s="364">
        <f t="shared" si="0"/>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4"/>
    </row>
    <row r="13" spans="1:47" x14ac:dyDescent="0.35">
      <c r="A13" s="530"/>
      <c r="B13" s="530"/>
      <c r="C13" s="65" t="s">
        <v>488</v>
      </c>
      <c r="D13" s="364">
        <f t="shared" si="0"/>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4"/>
    </row>
    <row r="14" spans="1:47" ht="29" x14ac:dyDescent="0.35">
      <c r="A14" s="530"/>
      <c r="B14" s="530"/>
      <c r="C14" s="66" t="s">
        <v>489</v>
      </c>
      <c r="D14" s="364">
        <f t="shared" si="0"/>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4"/>
    </row>
    <row r="15" spans="1:47" ht="43.5" x14ac:dyDescent="0.35">
      <c r="A15" s="530"/>
      <c r="B15" s="530"/>
      <c r="C15" s="412" t="s">
        <v>506</v>
      </c>
      <c r="D15" s="364">
        <f>SUM(E15:AR15)</f>
        <v>0</v>
      </c>
      <c r="E15" s="156"/>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4"/>
    </row>
    <row r="16" spans="1:47" ht="29" x14ac:dyDescent="0.35">
      <c r="A16" s="530"/>
      <c r="B16" s="530"/>
      <c r="C16" s="412" t="s">
        <v>316</v>
      </c>
      <c r="D16" s="364">
        <f>SUM(E16:AR16)</f>
        <v>0</v>
      </c>
      <c r="E16" s="156"/>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4"/>
    </row>
    <row r="17" spans="1:47" x14ac:dyDescent="0.35">
      <c r="A17" s="530"/>
      <c r="B17" s="530"/>
      <c r="C17" s="413" t="s">
        <v>317</v>
      </c>
      <c r="D17" s="313" t="str">
        <f>_xlfn.TEXTJOIN(", ",TRUE,$E17:$AR17)</f>
        <v/>
      </c>
      <c r="E17" s="156"/>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28"/>
      <c r="AT17" s="284"/>
    </row>
    <row r="18" spans="1:47" ht="29" x14ac:dyDescent="0.35">
      <c r="A18" s="530"/>
      <c r="B18" s="530"/>
      <c r="C18" s="412" t="s">
        <v>318</v>
      </c>
      <c r="D18" s="380">
        <f>SUM(E18:AR18)</f>
        <v>0</v>
      </c>
      <c r="E18" s="156"/>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4"/>
    </row>
    <row r="19" spans="1:47" x14ac:dyDescent="0.35">
      <c r="A19" s="530"/>
      <c r="B19" s="530"/>
      <c r="C19" s="413" t="s">
        <v>319</v>
      </c>
      <c r="D19" s="313" t="str">
        <f>_xlfn.TEXTJOIN(", ",TRUE,$E19:$AR19)</f>
        <v/>
      </c>
      <c r="E19" s="156"/>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4"/>
    </row>
    <row r="20" spans="1:47" ht="29" x14ac:dyDescent="0.35">
      <c r="A20" s="530"/>
      <c r="B20" s="530"/>
      <c r="C20" s="412" t="s">
        <v>320</v>
      </c>
      <c r="D20" s="364">
        <f t="shared" ref="D20" si="1">SUM(E20:AR20)</f>
        <v>0</v>
      </c>
      <c r="E20" s="156"/>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4"/>
    </row>
    <row r="21" spans="1:47" ht="15" thickBot="1" x14ac:dyDescent="0.4">
      <c r="A21" s="530"/>
      <c r="B21" s="530"/>
      <c r="C21" s="413" t="s">
        <v>321</v>
      </c>
      <c r="D21" s="276" t="str">
        <f>_xlfn.TEXTJOIN(", ",TRUE,$E21:$AR21)</f>
        <v/>
      </c>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311"/>
      <c r="AT21" s="289"/>
      <c r="AU21" s="12"/>
    </row>
    <row r="22" spans="1:47" ht="62.25" customHeight="1" thickBot="1" x14ac:dyDescent="0.4">
      <c r="A22" s="529" t="s">
        <v>322</v>
      </c>
      <c r="B22" s="337" t="s">
        <v>323</v>
      </c>
      <c r="C22" s="42" t="s">
        <v>324</v>
      </c>
      <c r="D22" s="379">
        <f t="shared" si="0"/>
        <v>0</v>
      </c>
      <c r="E22" s="53"/>
      <c r="F22" s="53"/>
      <c r="G22" s="53"/>
      <c r="H22" s="53"/>
      <c r="I22" s="161"/>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86"/>
      <c r="AS22" s="287"/>
      <c r="AT22" s="288"/>
      <c r="AU22" s="3"/>
    </row>
    <row r="23" spans="1:47" ht="50.25" customHeight="1" thickBot="1" x14ac:dyDescent="0.4">
      <c r="A23" s="530"/>
      <c r="B23" s="337" t="s">
        <v>325</v>
      </c>
      <c r="C23" s="69" t="s">
        <v>326</v>
      </c>
      <c r="D23" s="381">
        <f t="shared" si="0"/>
        <v>0</v>
      </c>
      <c r="E23" s="55"/>
      <c r="F23" s="55"/>
      <c r="G23" s="55"/>
      <c r="H23" s="55"/>
      <c r="I23" s="160"/>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81"/>
      <c r="AS23" s="278"/>
      <c r="AT23" s="282"/>
      <c r="AU23" s="3"/>
    </row>
    <row r="24" spans="1:47" ht="55.5" customHeight="1" thickBot="1" x14ac:dyDescent="0.4">
      <c r="A24" s="530"/>
      <c r="B24" s="337" t="s">
        <v>327</v>
      </c>
      <c r="C24" s="69" t="s">
        <v>328</v>
      </c>
      <c r="D24" s="381">
        <f t="shared" si="0"/>
        <v>0</v>
      </c>
      <c r="E24" s="55"/>
      <c r="F24" s="55"/>
      <c r="G24" s="55"/>
      <c r="H24" s="55"/>
      <c r="I24" s="160"/>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81"/>
      <c r="AS24" s="278"/>
      <c r="AT24" s="282"/>
      <c r="AU24" s="3"/>
    </row>
    <row r="25" spans="1:47" ht="55.5" customHeight="1" thickBot="1" x14ac:dyDescent="0.4">
      <c r="A25" s="531"/>
      <c r="B25" s="337" t="s">
        <v>329</v>
      </c>
      <c r="C25" s="69" t="s">
        <v>330</v>
      </c>
      <c r="D25" s="381">
        <f t="shared" si="0"/>
        <v>0</v>
      </c>
      <c r="E25" s="242"/>
      <c r="F25" s="242"/>
      <c r="G25" s="242"/>
      <c r="H25" s="242"/>
      <c r="I25" s="31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53"/>
      <c r="AS25" s="22"/>
      <c r="AT25" s="292"/>
      <c r="AU25" s="3"/>
    </row>
    <row r="26" spans="1:47" ht="51" customHeight="1" x14ac:dyDescent="0.35">
      <c r="A26" s="557" t="s">
        <v>332</v>
      </c>
      <c r="B26" s="529" t="s">
        <v>332</v>
      </c>
      <c r="C26" s="23" t="s">
        <v>333</v>
      </c>
      <c r="D26" s="713"/>
      <c r="E26" s="714"/>
      <c r="F26" s="714"/>
      <c r="G26" s="714"/>
      <c r="H26" s="714"/>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5"/>
      <c r="AU26" s="16"/>
    </row>
    <row r="27" spans="1:47" x14ac:dyDescent="0.35">
      <c r="A27" s="558"/>
      <c r="B27" s="530"/>
      <c r="C27" s="111" t="s">
        <v>334</v>
      </c>
      <c r="D27" s="382">
        <f t="shared" ref="D27:D36" si="2">SUM(E27:AR27)</f>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86"/>
      <c r="AS27" s="65"/>
      <c r="AT27" s="315"/>
    </row>
    <row r="28" spans="1:47" x14ac:dyDescent="0.35">
      <c r="A28" s="558"/>
      <c r="B28" s="530"/>
      <c r="C28" s="112" t="s">
        <v>490</v>
      </c>
      <c r="D28" s="383">
        <f t="shared" si="2"/>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81"/>
      <c r="AS28" s="28"/>
      <c r="AT28" s="284"/>
    </row>
    <row r="29" spans="1:47" x14ac:dyDescent="0.35">
      <c r="A29" s="558"/>
      <c r="B29" s="530"/>
      <c r="C29" s="111" t="s">
        <v>336</v>
      </c>
      <c r="D29" s="383">
        <f t="shared" si="2"/>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81"/>
      <c r="AS29" s="28"/>
      <c r="AT29" s="284"/>
    </row>
    <row r="30" spans="1:47" x14ac:dyDescent="0.35">
      <c r="A30" s="558"/>
      <c r="B30" s="530"/>
      <c r="C30" s="108" t="s">
        <v>337</v>
      </c>
      <c r="D30" s="383">
        <f t="shared" si="2"/>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81"/>
      <c r="AS30" s="28"/>
      <c r="AT30" s="284"/>
    </row>
    <row r="31" spans="1:47" x14ac:dyDescent="0.35">
      <c r="A31" s="558"/>
      <c r="B31" s="530"/>
      <c r="C31" s="5" t="s">
        <v>338</v>
      </c>
      <c r="D31" s="383">
        <f t="shared" si="2"/>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81"/>
      <c r="AS31" s="28"/>
      <c r="AT31" s="284"/>
    </row>
    <row r="32" spans="1:47" x14ac:dyDescent="0.35">
      <c r="A32" s="558"/>
      <c r="B32" s="530"/>
      <c r="C32" s="414" t="s">
        <v>491</v>
      </c>
      <c r="D32" s="364">
        <f t="shared" si="2"/>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81"/>
      <c r="AS32" s="28"/>
      <c r="AT32" s="284"/>
    </row>
    <row r="33" spans="1:46" x14ac:dyDescent="0.35">
      <c r="A33" s="558"/>
      <c r="B33" s="530"/>
      <c r="C33" s="413" t="s">
        <v>317</v>
      </c>
      <c r="D33" s="313" t="str">
        <f>_xlfn.TEXTJOIN(", ",TRUE,$E33:$AR33)</f>
        <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81"/>
      <c r="AS33" s="28"/>
      <c r="AT33" s="284"/>
    </row>
    <row r="34" spans="1:46" x14ac:dyDescent="0.35">
      <c r="A34" s="559"/>
      <c r="B34" s="530"/>
      <c r="C34" s="414" t="s">
        <v>492</v>
      </c>
      <c r="D34" s="364">
        <f t="shared" si="2"/>
        <v>0</v>
      </c>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53"/>
      <c r="AS34" s="28"/>
      <c r="AT34" s="284"/>
    </row>
    <row r="35" spans="1:46" x14ac:dyDescent="0.35">
      <c r="A35" s="559"/>
      <c r="B35" s="530"/>
      <c r="C35" s="413" t="s">
        <v>319</v>
      </c>
      <c r="D35" s="352" t="str">
        <f>_xlfn.TEXTJOIN(", ",TRUE,$E35:$AR35)</f>
        <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53"/>
      <c r="AS35" s="28"/>
      <c r="AT35" s="284"/>
    </row>
    <row r="36" spans="1:46" x14ac:dyDescent="0.35">
      <c r="A36" s="559"/>
      <c r="B36" s="530"/>
      <c r="C36" s="415" t="s">
        <v>493</v>
      </c>
      <c r="D36" s="364">
        <f t="shared" si="2"/>
        <v>0</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53"/>
      <c r="AS36" s="28"/>
      <c r="AT36" s="284"/>
    </row>
    <row r="37" spans="1:46" ht="15" thickBot="1" x14ac:dyDescent="0.4">
      <c r="A37" s="560"/>
      <c r="B37" s="531"/>
      <c r="C37" s="413" t="s">
        <v>342</v>
      </c>
      <c r="D37" s="363" t="str">
        <f>_xlfn.TEXTJOIN(", ",TRUE,$E37:$AR37)</f>
        <v/>
      </c>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53"/>
      <c r="AS37" s="67"/>
      <c r="AT37" s="291"/>
    </row>
    <row r="38" spans="1:46" ht="48.75" customHeight="1" x14ac:dyDescent="0.35">
      <c r="A38" s="529" t="s">
        <v>343</v>
      </c>
      <c r="B38" s="529" t="s">
        <v>344</v>
      </c>
      <c r="C38" s="68" t="s">
        <v>345</v>
      </c>
      <c r="D38" s="713"/>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5"/>
    </row>
    <row r="39" spans="1:46" ht="29" x14ac:dyDescent="0.35">
      <c r="A39" s="530"/>
      <c r="B39" s="530"/>
      <c r="C39" s="14" t="s">
        <v>346</v>
      </c>
      <c r="D39" s="367">
        <f>SUM(E39:AR39)</f>
        <v>0</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86"/>
      <c r="AS39" s="361"/>
      <c r="AT39" s="314"/>
    </row>
    <row r="40" spans="1:46" ht="15" thickBot="1" x14ac:dyDescent="0.4">
      <c r="A40" s="531"/>
      <c r="B40" s="531"/>
      <c r="C40" s="109" t="s">
        <v>347</v>
      </c>
      <c r="D40" s="384">
        <f>SUM(E40:AR40)</f>
        <v>0</v>
      </c>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2"/>
      <c r="AS40" s="362"/>
      <c r="AT40" s="333"/>
    </row>
    <row r="41" spans="1:46" ht="87.5" thickBot="1" x14ac:dyDescent="0.4">
      <c r="A41" s="234" t="s">
        <v>348</v>
      </c>
      <c r="B41" s="196" t="s">
        <v>349</v>
      </c>
      <c r="C41" s="110" t="s">
        <v>350</v>
      </c>
      <c r="D41" s="385">
        <f>SUM(E41:AR41)</f>
        <v>0</v>
      </c>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329"/>
      <c r="AS41" s="330"/>
      <c r="AT41" s="331"/>
    </row>
  </sheetData>
  <mergeCells count="15">
    <mergeCell ref="A22:A25"/>
    <mergeCell ref="D4:AT4"/>
    <mergeCell ref="D10:AT10"/>
    <mergeCell ref="E1:H1"/>
    <mergeCell ref="A1:D1"/>
    <mergeCell ref="A4:A9"/>
    <mergeCell ref="B4:B9"/>
    <mergeCell ref="A10:A21"/>
    <mergeCell ref="B10:B21"/>
    <mergeCell ref="A26:A37"/>
    <mergeCell ref="B26:B37"/>
    <mergeCell ref="B38:B40"/>
    <mergeCell ref="A38:A40"/>
    <mergeCell ref="D26:AT26"/>
    <mergeCell ref="D38:AT3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9550-7412-4EC1-9600-37FE6FA925E3}">
  <sheetPr>
    <tabColor theme="8" tint="0.79998168889431442"/>
  </sheetPr>
  <dimension ref="A1:AU161"/>
  <sheetViews>
    <sheetView zoomScale="90" zoomScaleNormal="90" workbookViewId="0">
      <pane xSplit="4" ySplit="2" topLeftCell="E3" activePane="bottomRight" state="frozen"/>
      <selection pane="topRight" activeCell="E1" sqref="E1"/>
      <selection pane="bottomLeft" activeCell="A2" sqref="A2"/>
      <selection pane="bottomRight" activeCell="C14" sqref="C14"/>
    </sheetView>
  </sheetViews>
  <sheetFormatPr defaultRowHeight="14.5" x14ac:dyDescent="0.35"/>
  <cols>
    <col min="1" max="1" width="17" style="241" customWidth="1"/>
    <col min="2" max="2" width="25.1796875" style="241" customWidth="1"/>
    <col min="3" max="3" width="83.26953125" customWidth="1"/>
    <col min="4" max="4" width="15.453125" customWidth="1"/>
    <col min="5" max="5" width="18.453125" style="3" customWidth="1"/>
    <col min="6" max="6" width="17.81640625" customWidth="1"/>
    <col min="7" max="7" width="14.7265625" customWidth="1"/>
    <col min="8" max="8" width="15.54296875" customWidth="1"/>
    <col min="9" max="9" width="14.453125" hidden="1" customWidth="1"/>
    <col min="10" max="44" width="15.26953125" hidden="1" customWidth="1"/>
    <col min="45" max="45" width="21.1796875" customWidth="1"/>
    <col min="46" max="46" width="25.81640625" customWidth="1"/>
  </cols>
  <sheetData>
    <row r="1" spans="1:46" ht="14.5" customHeight="1" thickBot="1" x14ac:dyDescent="0.4">
      <c r="A1" s="343"/>
      <c r="B1" s="343"/>
      <c r="E1" s="641" t="s">
        <v>462</v>
      </c>
      <c r="F1" s="642"/>
      <c r="G1" s="642"/>
      <c r="H1" s="642"/>
      <c r="AT1" s="9"/>
    </row>
    <row r="2" spans="1:46" s="30" customFormat="1" ht="61.5" customHeight="1" thickBot="1" x14ac:dyDescent="0.4">
      <c r="A2" s="227" t="s">
        <v>164</v>
      </c>
      <c r="B2" s="192" t="s">
        <v>165</v>
      </c>
      <c r="C2" s="222" t="s">
        <v>166</v>
      </c>
      <c r="D2" s="59" t="s">
        <v>476</v>
      </c>
      <c r="E2" s="57" t="str">
        <f>'Service Area &amp; Consortium_Feb20'!E3</f>
        <v>Partner Organization 1 (Name)</v>
      </c>
      <c r="F2" s="57" t="str">
        <f>'Service Area &amp; Consortium_Feb20'!F3</f>
        <v>Partner Organization 2 (Name)</v>
      </c>
      <c r="G2" s="57" t="str">
        <f>'Service Area &amp; Consortium_Feb20'!G3</f>
        <v>Partner Organization 3 (Name)</v>
      </c>
      <c r="H2" s="57" t="str">
        <f>'Service Area &amp; Consortium_Feb20'!H3</f>
        <v>Partner Organization 4 (Name)</v>
      </c>
      <c r="I2" s="57" t="str">
        <f>'Service Area &amp; Consortium_Feb20'!I3</f>
        <v>Partner Organization 5 (Name)</v>
      </c>
      <c r="J2" s="57" t="str">
        <f>'Service Area &amp; Consortium_Feb20'!J3</f>
        <v>Partner Organization 6 (Name)</v>
      </c>
      <c r="K2" s="57" t="str">
        <f>'Service Area &amp; Consortium_Feb20'!K3</f>
        <v xml:space="preserve">Partner Organization 7 (Name) </v>
      </c>
      <c r="L2" s="57" t="str">
        <f>'Service Area &amp; Consortium_Feb20'!L3</f>
        <v>Partner Organization 8 (Name)</v>
      </c>
      <c r="M2" s="57" t="str">
        <f>'Service Area &amp; Consortium_Feb20'!M3</f>
        <v>Partner Organization 9 (Name)</v>
      </c>
      <c r="N2" s="57" t="str">
        <f>'Service Area &amp; Consortium_Feb20'!N3</f>
        <v>Partner Organization 10 (Name)</v>
      </c>
      <c r="O2" s="57" t="str">
        <f>'Service Area &amp; Consortium_Feb20'!O3</f>
        <v xml:space="preserve">Partner Organization 11 (Name) </v>
      </c>
      <c r="P2" s="57" t="str">
        <f>'Service Area &amp; Consortium_Feb20'!P3</f>
        <v>Partner Organization 12 (Name)</v>
      </c>
      <c r="Q2" s="57" t="str">
        <f>'Service Area &amp; Consortium_Feb20'!Q3</f>
        <v>Partner Organization 13 (Name)</v>
      </c>
      <c r="R2" s="57" t="str">
        <f>'Service Area &amp; Consortium_Feb20'!R3</f>
        <v>Partner Organization 14 (Name)</v>
      </c>
      <c r="S2" s="57" t="str">
        <f>'Service Area &amp; Consortium_Feb20'!S3</f>
        <v xml:space="preserve">Partner Organization 15 (Name) </v>
      </c>
      <c r="T2" s="57" t="str">
        <f>'Service Area &amp; Consortium_Feb20'!T3</f>
        <v>Partner Organization 16 (Name)</v>
      </c>
      <c r="U2" s="57" t="str">
        <f>'Service Area &amp; Consortium_Feb20'!U3</f>
        <v>Partner Organization 17 (Name)</v>
      </c>
      <c r="V2" s="57" t="str">
        <f>'Service Area &amp; Consortium_Feb20'!V3</f>
        <v>Partner Organization 18 (Name)</v>
      </c>
      <c r="W2" s="57" t="str">
        <f>'Service Area &amp; Consortium_Feb20'!W3</f>
        <v xml:space="preserve">Partner Organization 19 (Name) </v>
      </c>
      <c r="X2" s="57" t="str">
        <f>'Service Area &amp; Consortium_Feb20'!X3</f>
        <v>Partner Organization 20 (Name)</v>
      </c>
      <c r="Y2" s="57" t="str">
        <f>'Service Area &amp; Consortium_Feb20'!Y3</f>
        <v>Partner Organization 21 (Name)</v>
      </c>
      <c r="Z2" s="57" t="str">
        <f>'Service Area &amp; Consortium_Feb20'!Z3</f>
        <v>Partner Organization 22 (Name)</v>
      </c>
      <c r="AA2" s="57" t="str">
        <f>'Service Area &amp; Consortium_Feb20'!AA3</f>
        <v xml:space="preserve">Partner Organization 23 (Name) </v>
      </c>
      <c r="AB2" s="57" t="str">
        <f>'Service Area &amp; Consortium_Feb20'!AB3</f>
        <v>Partner Organization 24 (Name)</v>
      </c>
      <c r="AC2" s="57" t="str">
        <f>'Service Area &amp; Consortium_Feb20'!AC3</f>
        <v>Partner Organization 25 (Name)</v>
      </c>
      <c r="AD2" s="57" t="str">
        <f>'Service Area &amp; Consortium_Feb20'!AD3</f>
        <v>Partner Organization 26 (Name)</v>
      </c>
      <c r="AE2" s="57" t="str">
        <f>'Service Area &amp; Consortium_Feb20'!AE3</f>
        <v xml:space="preserve">Partner Organization 27 (Name) </v>
      </c>
      <c r="AF2" s="57" t="str">
        <f>'Service Area &amp; Consortium_Feb20'!AF3</f>
        <v>Partner Organization 28 (Name)</v>
      </c>
      <c r="AG2" s="57" t="str">
        <f>'Service Area &amp; Consortium_Feb20'!AG3</f>
        <v>Partner Organization 29 (Name)</v>
      </c>
      <c r="AH2" s="57" t="str">
        <f>'Service Area &amp; Consortium_Feb20'!AH3</f>
        <v>Partner Organization 30 (Name)</v>
      </c>
      <c r="AI2" s="57" t="str">
        <f>'Service Area &amp; Consortium_Feb20'!AI3</f>
        <v xml:space="preserve">Partner Organization 31 (Name) </v>
      </c>
      <c r="AJ2" s="57" t="str">
        <f>'Service Area &amp; Consortium_Feb20'!AJ3</f>
        <v>Partner Organization 32 (Name)</v>
      </c>
      <c r="AK2" s="57" t="str">
        <f>'Service Area &amp; Consortium_Feb20'!AK3</f>
        <v>Partner Organization 33 (Name)</v>
      </c>
      <c r="AL2" s="57" t="str">
        <f>'Service Area &amp; Consortium_Feb20'!AL3</f>
        <v>Partner Organization 34 (Name)</v>
      </c>
      <c r="AM2" s="57" t="str">
        <f>'Service Area &amp; Consortium_Feb20'!AM3</f>
        <v>Partner Organization 35 (Name)</v>
      </c>
      <c r="AN2" s="57" t="str">
        <f>'Service Area &amp; Consortium_Feb20'!AN3</f>
        <v xml:space="preserve">Partner Organization 36 (Name) </v>
      </c>
      <c r="AO2" s="57" t="str">
        <f>'Service Area &amp; Consortium_Feb20'!AO3</f>
        <v>Partner Organization 37 (Name)</v>
      </c>
      <c r="AP2" s="57" t="str">
        <f>'Service Area &amp; Consortium_Feb20'!AP3</f>
        <v>Partner Organization 38 (Name)</v>
      </c>
      <c r="AQ2" s="57" t="str">
        <f>'Service Area &amp; Consortium_Feb20'!AQ3</f>
        <v>Partner Organization 39 (Name)</v>
      </c>
      <c r="AR2" s="57" t="str">
        <f>'Service Area &amp; Consortium_Feb20'!AR3</f>
        <v xml:space="preserve">Partner Organization 40 (Name) </v>
      </c>
      <c r="AS2" s="192" t="s">
        <v>448</v>
      </c>
      <c r="AT2" s="226" t="s">
        <v>449</v>
      </c>
    </row>
    <row r="3" spans="1:46" ht="58" x14ac:dyDescent="0.35">
      <c r="A3" s="541" t="s">
        <v>477</v>
      </c>
      <c r="B3" s="667" t="s">
        <v>478</v>
      </c>
      <c r="C3" s="173" t="s">
        <v>354</v>
      </c>
      <c r="D3" s="655"/>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7"/>
    </row>
    <row r="4" spans="1:46" x14ac:dyDescent="0.35">
      <c r="A4" s="542"/>
      <c r="B4" s="668"/>
      <c r="C4" s="174" t="s">
        <v>355</v>
      </c>
      <c r="D4" s="635"/>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7"/>
    </row>
    <row r="5" spans="1:46" x14ac:dyDescent="0.35">
      <c r="A5" s="542"/>
      <c r="B5" s="668"/>
      <c r="C5" s="259" t="s">
        <v>356</v>
      </c>
      <c r="D5" s="380">
        <f t="shared" ref="D5:D11" si="0">SUM(E5:AR5)</f>
        <v>0</v>
      </c>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81"/>
      <c r="AS5" s="295"/>
      <c r="AT5" s="295"/>
    </row>
    <row r="6" spans="1:46" x14ac:dyDescent="0.35">
      <c r="A6" s="542"/>
      <c r="B6" s="668"/>
      <c r="C6" s="259" t="s">
        <v>357</v>
      </c>
      <c r="D6" s="380">
        <f t="shared" si="0"/>
        <v>0</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81"/>
      <c r="AS6" s="295"/>
      <c r="AT6" s="295"/>
    </row>
    <row r="7" spans="1:46" x14ac:dyDescent="0.35">
      <c r="A7" s="542"/>
      <c r="B7" s="668"/>
      <c r="C7" s="259" t="s">
        <v>358</v>
      </c>
      <c r="D7" s="380">
        <f t="shared" si="0"/>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81"/>
      <c r="AS7" s="295"/>
      <c r="AT7" s="295"/>
    </row>
    <row r="8" spans="1:46" x14ac:dyDescent="0.35">
      <c r="A8" s="542"/>
      <c r="B8" s="668"/>
      <c r="C8" s="259" t="s">
        <v>359</v>
      </c>
      <c r="D8" s="386">
        <f t="shared" si="0"/>
        <v>0</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81"/>
      <c r="AS8" s="295"/>
      <c r="AT8" s="295"/>
    </row>
    <row r="9" spans="1:46" ht="29" x14ac:dyDescent="0.35">
      <c r="A9" s="542"/>
      <c r="B9" s="668"/>
      <c r="C9" s="259" t="s">
        <v>360</v>
      </c>
      <c r="D9" s="380">
        <f t="shared" si="0"/>
        <v>0</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81"/>
      <c r="AS9" s="295"/>
      <c r="AT9" s="295"/>
    </row>
    <row r="10" spans="1:46" x14ac:dyDescent="0.35">
      <c r="A10" s="542"/>
      <c r="B10" s="668"/>
      <c r="C10" s="259" t="s">
        <v>361</v>
      </c>
      <c r="D10" s="380">
        <f t="shared" si="0"/>
        <v>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81"/>
      <c r="AS10" s="295"/>
      <c r="AT10" s="295"/>
    </row>
    <row r="11" spans="1:46" x14ac:dyDescent="0.35">
      <c r="A11" s="542"/>
      <c r="B11" s="668"/>
      <c r="C11" s="259" t="s">
        <v>362</v>
      </c>
      <c r="D11" s="380">
        <f t="shared" si="0"/>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81"/>
      <c r="AS11" s="295"/>
      <c r="AT11" s="295"/>
    </row>
    <row r="12" spans="1:46" ht="15" thickBot="1" x14ac:dyDescent="0.4">
      <c r="A12" s="542"/>
      <c r="B12" s="668"/>
      <c r="C12" s="260" t="s">
        <v>255</v>
      </c>
      <c r="D12" s="387">
        <f>SUM(D5:D11)</f>
        <v>0</v>
      </c>
      <c r="E12" s="158">
        <f t="shared" ref="E12:AR12" si="1">SUM(E5:E11)</f>
        <v>0</v>
      </c>
      <c r="F12" s="158">
        <f>SUM(F5:F11)</f>
        <v>0</v>
      </c>
      <c r="G12" s="158">
        <f t="shared" si="1"/>
        <v>0</v>
      </c>
      <c r="H12" s="158">
        <f t="shared" si="1"/>
        <v>0</v>
      </c>
      <c r="I12" s="158">
        <f t="shared" si="1"/>
        <v>0</v>
      </c>
      <c r="J12" s="158">
        <f t="shared" si="1"/>
        <v>0</v>
      </c>
      <c r="K12" s="158">
        <f t="shared" si="1"/>
        <v>0</v>
      </c>
      <c r="L12" s="158">
        <f t="shared" si="1"/>
        <v>0</v>
      </c>
      <c r="M12" s="158">
        <f t="shared" si="1"/>
        <v>0</v>
      </c>
      <c r="N12" s="158">
        <f t="shared" si="1"/>
        <v>0</v>
      </c>
      <c r="O12" s="158">
        <f t="shared" si="1"/>
        <v>0</v>
      </c>
      <c r="P12" s="158">
        <f t="shared" si="1"/>
        <v>0</v>
      </c>
      <c r="Q12" s="158">
        <f t="shared" si="1"/>
        <v>0</v>
      </c>
      <c r="R12" s="158">
        <f t="shared" si="1"/>
        <v>0</v>
      </c>
      <c r="S12" s="158">
        <f t="shared" si="1"/>
        <v>0</v>
      </c>
      <c r="T12" s="158">
        <f t="shared" si="1"/>
        <v>0</v>
      </c>
      <c r="U12" s="158">
        <f t="shared" si="1"/>
        <v>0</v>
      </c>
      <c r="V12" s="158">
        <f t="shared" si="1"/>
        <v>0</v>
      </c>
      <c r="W12" s="158">
        <f t="shared" si="1"/>
        <v>0</v>
      </c>
      <c r="X12" s="158">
        <f t="shared" si="1"/>
        <v>0</v>
      </c>
      <c r="Y12" s="158">
        <f t="shared" si="1"/>
        <v>0</v>
      </c>
      <c r="Z12" s="158">
        <f t="shared" si="1"/>
        <v>0</v>
      </c>
      <c r="AA12" s="158">
        <f t="shared" si="1"/>
        <v>0</v>
      </c>
      <c r="AB12" s="158">
        <f t="shared" si="1"/>
        <v>0</v>
      </c>
      <c r="AC12" s="158">
        <f t="shared" si="1"/>
        <v>0</v>
      </c>
      <c r="AD12" s="158">
        <f t="shared" si="1"/>
        <v>0</v>
      </c>
      <c r="AE12" s="158">
        <f t="shared" si="1"/>
        <v>0</v>
      </c>
      <c r="AF12" s="158">
        <f t="shared" si="1"/>
        <v>0</v>
      </c>
      <c r="AG12" s="158">
        <f t="shared" si="1"/>
        <v>0</v>
      </c>
      <c r="AH12" s="158">
        <f t="shared" si="1"/>
        <v>0</v>
      </c>
      <c r="AI12" s="158">
        <f t="shared" si="1"/>
        <v>0</v>
      </c>
      <c r="AJ12" s="158">
        <f t="shared" si="1"/>
        <v>0</v>
      </c>
      <c r="AK12" s="158">
        <f t="shared" si="1"/>
        <v>0</v>
      </c>
      <c r="AL12" s="158">
        <f t="shared" si="1"/>
        <v>0</v>
      </c>
      <c r="AM12" s="158">
        <f t="shared" si="1"/>
        <v>0</v>
      </c>
      <c r="AN12" s="158">
        <f t="shared" si="1"/>
        <v>0</v>
      </c>
      <c r="AO12" s="158">
        <f t="shared" si="1"/>
        <v>0</v>
      </c>
      <c r="AP12" s="158">
        <f t="shared" si="1"/>
        <v>0</v>
      </c>
      <c r="AQ12" s="158">
        <f t="shared" si="1"/>
        <v>0</v>
      </c>
      <c r="AR12" s="83">
        <f t="shared" si="1"/>
        <v>0</v>
      </c>
      <c r="AS12" s="318"/>
      <c r="AT12" s="318"/>
    </row>
    <row r="13" spans="1:46" ht="25.5" customHeight="1" x14ac:dyDescent="0.35">
      <c r="A13" s="542"/>
      <c r="B13" s="668"/>
      <c r="C13" s="20" t="s">
        <v>363</v>
      </c>
      <c r="D13" s="655"/>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656"/>
      <c r="AS13" s="656"/>
      <c r="AT13" s="657"/>
    </row>
    <row r="14" spans="1:46" x14ac:dyDescent="0.35">
      <c r="A14" s="542"/>
      <c r="B14" s="668"/>
      <c r="C14" s="259" t="s">
        <v>356</v>
      </c>
      <c r="D14" s="364">
        <f t="shared" ref="D14:D20" si="2">SUM(E14:AR14)</f>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81"/>
      <c r="AS14" s="504"/>
      <c r="AT14" s="295"/>
    </row>
    <row r="15" spans="1:46" x14ac:dyDescent="0.35">
      <c r="A15" s="542"/>
      <c r="B15" s="668"/>
      <c r="C15" s="259" t="s">
        <v>357</v>
      </c>
      <c r="D15" s="364">
        <f t="shared" si="2"/>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81"/>
      <c r="AS15" s="504"/>
      <c r="AT15" s="295"/>
    </row>
    <row r="16" spans="1:46" x14ac:dyDescent="0.35">
      <c r="A16" s="542"/>
      <c r="B16" s="668"/>
      <c r="C16" s="259" t="s">
        <v>358</v>
      </c>
      <c r="D16" s="364">
        <f t="shared" si="2"/>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81"/>
      <c r="AS16" s="504"/>
      <c r="AT16" s="295"/>
    </row>
    <row r="17" spans="1:46" x14ac:dyDescent="0.35">
      <c r="A17" s="542"/>
      <c r="B17" s="668"/>
      <c r="C17" s="259" t="s">
        <v>359</v>
      </c>
      <c r="D17" s="365">
        <f t="shared" si="2"/>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81"/>
      <c r="AS17" s="504"/>
      <c r="AT17" s="295"/>
    </row>
    <row r="18" spans="1:46" ht="29" x14ac:dyDescent="0.35">
      <c r="A18" s="542"/>
      <c r="B18" s="668"/>
      <c r="C18" s="259" t="s">
        <v>360</v>
      </c>
      <c r="D18" s="364">
        <f t="shared" si="2"/>
        <v>0</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81"/>
      <c r="AS18" s="295"/>
      <c r="AT18" s="295"/>
    </row>
    <row r="19" spans="1:46" x14ac:dyDescent="0.35">
      <c r="A19" s="542"/>
      <c r="B19" s="668"/>
      <c r="C19" s="259" t="s">
        <v>361</v>
      </c>
      <c r="D19" s="364">
        <f t="shared" si="2"/>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81"/>
      <c r="AS19" s="295"/>
      <c r="AT19" s="295"/>
    </row>
    <row r="20" spans="1:46" x14ac:dyDescent="0.35">
      <c r="A20" s="542"/>
      <c r="B20" s="668"/>
      <c r="C20" s="259" t="s">
        <v>362</v>
      </c>
      <c r="D20" s="364">
        <f t="shared" si="2"/>
        <v>0</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81"/>
      <c r="AS20" s="295"/>
      <c r="AT20" s="295"/>
    </row>
    <row r="21" spans="1:46" ht="15" thickBot="1" x14ac:dyDescent="0.4">
      <c r="A21" s="632"/>
      <c r="B21" s="669"/>
      <c r="C21" s="321" t="s">
        <v>255</v>
      </c>
      <c r="D21" s="366">
        <f>SUM(D14:D20)</f>
        <v>0</v>
      </c>
      <c r="E21" s="366">
        <f t="shared" ref="E21:AR21" si="3">SUM(E14:E20)</f>
        <v>0</v>
      </c>
      <c r="F21" s="366">
        <f t="shared" si="3"/>
        <v>0</v>
      </c>
      <c r="G21" s="366">
        <f t="shared" si="3"/>
        <v>0</v>
      </c>
      <c r="H21" s="366">
        <f t="shared" si="3"/>
        <v>0</v>
      </c>
      <c r="I21" s="366">
        <f t="shared" si="3"/>
        <v>0</v>
      </c>
      <c r="J21" s="366">
        <f t="shared" si="3"/>
        <v>0</v>
      </c>
      <c r="K21" s="366">
        <f t="shared" si="3"/>
        <v>0</v>
      </c>
      <c r="L21" s="366">
        <f t="shared" si="3"/>
        <v>0</v>
      </c>
      <c r="M21" s="366">
        <f t="shared" si="3"/>
        <v>0</v>
      </c>
      <c r="N21" s="366">
        <f t="shared" si="3"/>
        <v>0</v>
      </c>
      <c r="O21" s="366">
        <f t="shared" si="3"/>
        <v>0</v>
      </c>
      <c r="P21" s="366">
        <f t="shared" si="3"/>
        <v>0</v>
      </c>
      <c r="Q21" s="366">
        <f t="shared" si="3"/>
        <v>0</v>
      </c>
      <c r="R21" s="366">
        <f t="shared" si="3"/>
        <v>0</v>
      </c>
      <c r="S21" s="366">
        <f t="shared" si="3"/>
        <v>0</v>
      </c>
      <c r="T21" s="366">
        <f t="shared" si="3"/>
        <v>0</v>
      </c>
      <c r="U21" s="366">
        <f t="shared" si="3"/>
        <v>0</v>
      </c>
      <c r="V21" s="366">
        <f t="shared" si="3"/>
        <v>0</v>
      </c>
      <c r="W21" s="366">
        <f t="shared" si="3"/>
        <v>0</v>
      </c>
      <c r="X21" s="366">
        <f t="shared" si="3"/>
        <v>0</v>
      </c>
      <c r="Y21" s="366">
        <f t="shared" si="3"/>
        <v>0</v>
      </c>
      <c r="Z21" s="366">
        <f t="shared" si="3"/>
        <v>0</v>
      </c>
      <c r="AA21" s="366">
        <f t="shared" si="3"/>
        <v>0</v>
      </c>
      <c r="AB21" s="366">
        <f t="shared" si="3"/>
        <v>0</v>
      </c>
      <c r="AC21" s="366">
        <f t="shared" si="3"/>
        <v>0</v>
      </c>
      <c r="AD21" s="366">
        <f t="shared" si="3"/>
        <v>0</v>
      </c>
      <c r="AE21" s="366">
        <f t="shared" si="3"/>
        <v>0</v>
      </c>
      <c r="AF21" s="366">
        <f t="shared" si="3"/>
        <v>0</v>
      </c>
      <c r="AG21" s="366">
        <f t="shared" si="3"/>
        <v>0</v>
      </c>
      <c r="AH21" s="366">
        <f t="shared" si="3"/>
        <v>0</v>
      </c>
      <c r="AI21" s="366">
        <f t="shared" si="3"/>
        <v>0</v>
      </c>
      <c r="AJ21" s="366">
        <f t="shared" si="3"/>
        <v>0</v>
      </c>
      <c r="AK21" s="366">
        <f t="shared" si="3"/>
        <v>0</v>
      </c>
      <c r="AL21" s="366">
        <f t="shared" si="3"/>
        <v>0</v>
      </c>
      <c r="AM21" s="366">
        <f t="shared" si="3"/>
        <v>0</v>
      </c>
      <c r="AN21" s="366">
        <f t="shared" si="3"/>
        <v>0</v>
      </c>
      <c r="AO21" s="366">
        <f t="shared" si="3"/>
        <v>0</v>
      </c>
      <c r="AP21" s="366">
        <f t="shared" si="3"/>
        <v>0</v>
      </c>
      <c r="AQ21" s="366">
        <f t="shared" si="3"/>
        <v>0</v>
      </c>
      <c r="AR21" s="366">
        <f t="shared" si="3"/>
        <v>0</v>
      </c>
      <c r="AS21" s="319"/>
      <c r="AT21" s="319"/>
    </row>
    <row r="22" spans="1:46" ht="60" customHeight="1" thickBot="1" x14ac:dyDescent="0.4">
      <c r="A22" s="543" t="s">
        <v>364</v>
      </c>
      <c r="B22" s="661" t="s">
        <v>365</v>
      </c>
      <c r="C22" s="322" t="s">
        <v>366</v>
      </c>
      <c r="D22" s="718"/>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20"/>
    </row>
    <row r="23" spans="1:46" x14ac:dyDescent="0.35">
      <c r="A23" s="544"/>
      <c r="B23" s="662"/>
      <c r="C23" s="172" t="s">
        <v>367</v>
      </c>
      <c r="D23" s="652"/>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4"/>
    </row>
    <row r="24" spans="1:46" x14ac:dyDescent="0.35">
      <c r="A24" s="544"/>
      <c r="B24" s="662"/>
      <c r="C24" s="259" t="s">
        <v>356</v>
      </c>
      <c r="D24" s="364">
        <f t="shared" ref="D24:D31" si="4">SUM(E24:AR24)</f>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81"/>
      <c r="AS24" s="286"/>
      <c r="AT24" s="286"/>
    </row>
    <row r="25" spans="1:46" x14ac:dyDescent="0.35">
      <c r="A25" s="544"/>
      <c r="B25" s="662"/>
      <c r="C25" s="259" t="s">
        <v>357</v>
      </c>
      <c r="D25" s="367">
        <f t="shared" si="4"/>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81"/>
      <c r="AS25" s="286"/>
      <c r="AT25" s="286"/>
    </row>
    <row r="26" spans="1:46" x14ac:dyDescent="0.35">
      <c r="A26" s="544"/>
      <c r="B26" s="662"/>
      <c r="C26" s="259" t="s">
        <v>358</v>
      </c>
      <c r="D26" s="364">
        <f t="shared" si="4"/>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81"/>
      <c r="AS26" s="286"/>
      <c r="AT26" s="286"/>
    </row>
    <row r="27" spans="1:46" x14ac:dyDescent="0.35">
      <c r="A27" s="544"/>
      <c r="B27" s="662"/>
      <c r="C27" s="259" t="s">
        <v>359</v>
      </c>
      <c r="D27" s="365">
        <f t="shared" si="4"/>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81"/>
      <c r="AS27" s="286"/>
      <c r="AT27" s="286"/>
    </row>
    <row r="28" spans="1:46" ht="29" x14ac:dyDescent="0.35">
      <c r="A28" s="544"/>
      <c r="B28" s="662"/>
      <c r="C28" s="259" t="s">
        <v>360</v>
      </c>
      <c r="D28" s="364">
        <f t="shared" si="4"/>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81"/>
      <c r="AS28" s="286"/>
      <c r="AT28" s="286"/>
    </row>
    <row r="29" spans="1:46" x14ac:dyDescent="0.35">
      <c r="A29" s="544"/>
      <c r="B29" s="662"/>
      <c r="C29" s="323" t="s">
        <v>361</v>
      </c>
      <c r="D29" s="364">
        <f t="shared" si="4"/>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81"/>
      <c r="AS29" s="286"/>
      <c r="AT29" s="286"/>
    </row>
    <row r="30" spans="1:46" x14ac:dyDescent="0.35">
      <c r="A30" s="544"/>
      <c r="B30" s="662"/>
      <c r="C30" s="323" t="s">
        <v>362</v>
      </c>
      <c r="D30" s="364">
        <f t="shared" si="4"/>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81"/>
      <c r="AS30" s="286"/>
      <c r="AT30" s="286"/>
    </row>
    <row r="31" spans="1:46" x14ac:dyDescent="0.35">
      <c r="A31" s="544"/>
      <c r="B31" s="662"/>
      <c r="C31" s="422" t="s">
        <v>368</v>
      </c>
      <c r="D31" s="368">
        <f t="shared" si="4"/>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81"/>
      <c r="AS31" s="286"/>
      <c r="AT31" s="286"/>
    </row>
    <row r="32" spans="1:46" x14ac:dyDescent="0.35">
      <c r="A32" s="544"/>
      <c r="B32" s="662"/>
      <c r="C32" s="423" t="s">
        <v>317</v>
      </c>
      <c r="D32" s="272" t="str">
        <f>_xlfn.TEXTJOIN(", ",TRUE,E32:AR32)</f>
        <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81"/>
      <c r="AS32" s="286"/>
      <c r="AT32" s="286"/>
    </row>
    <row r="33" spans="1:46" x14ac:dyDescent="0.35">
      <c r="A33" s="544"/>
      <c r="B33" s="662"/>
      <c r="C33" s="422" t="s">
        <v>369</v>
      </c>
      <c r="D33" s="368">
        <f t="shared" ref="D33" si="5">SUM(E33:AR33)</f>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81"/>
      <c r="AS33" s="286"/>
      <c r="AT33" s="286"/>
    </row>
    <row r="34" spans="1:46" x14ac:dyDescent="0.35">
      <c r="A34" s="544"/>
      <c r="B34" s="662"/>
      <c r="C34" s="423" t="s">
        <v>319</v>
      </c>
      <c r="D34" s="272" t="str">
        <f>_xlfn.TEXTJOIN(", ",TRUE,E34:AR34)</f>
        <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81"/>
      <c r="AS34" s="286"/>
      <c r="AT34" s="286"/>
    </row>
    <row r="35" spans="1:46" x14ac:dyDescent="0.35">
      <c r="A35" s="544"/>
      <c r="B35" s="662"/>
      <c r="C35" s="422" t="s">
        <v>370</v>
      </c>
      <c r="D35" s="368">
        <f>SUM(E35:AR35)</f>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81"/>
      <c r="AS35" s="286"/>
      <c r="AT35" s="286"/>
    </row>
    <row r="36" spans="1:46" x14ac:dyDescent="0.35">
      <c r="A36" s="544"/>
      <c r="B36" s="662"/>
      <c r="C36" s="423" t="s">
        <v>342</v>
      </c>
      <c r="D36" s="272" t="str">
        <f>_xlfn.TEXTJOIN(", ",TRUE,E36:AR36)</f>
        <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81"/>
      <c r="AS36" s="286"/>
      <c r="AT36" s="286"/>
    </row>
    <row r="37" spans="1:46" ht="15" thickBot="1" x14ac:dyDescent="0.4">
      <c r="A37" s="544"/>
      <c r="B37" s="662"/>
      <c r="C37" s="260" t="s">
        <v>255</v>
      </c>
      <c r="D37" s="366">
        <f>SUM(D24:D36)</f>
        <v>0</v>
      </c>
      <c r="E37" s="366">
        <f t="shared" ref="E37:AR37" si="6">SUM(E24:E36)</f>
        <v>0</v>
      </c>
      <c r="F37" s="366">
        <f t="shared" si="6"/>
        <v>0</v>
      </c>
      <c r="G37" s="366">
        <f t="shared" si="6"/>
        <v>0</v>
      </c>
      <c r="H37" s="366">
        <f t="shared" si="6"/>
        <v>0</v>
      </c>
      <c r="I37" s="366">
        <f t="shared" si="6"/>
        <v>0</v>
      </c>
      <c r="J37" s="366">
        <f t="shared" si="6"/>
        <v>0</v>
      </c>
      <c r="K37" s="366">
        <f t="shared" si="6"/>
        <v>0</v>
      </c>
      <c r="L37" s="366">
        <f t="shared" si="6"/>
        <v>0</v>
      </c>
      <c r="M37" s="366">
        <f t="shared" si="6"/>
        <v>0</v>
      </c>
      <c r="N37" s="366">
        <f t="shared" si="6"/>
        <v>0</v>
      </c>
      <c r="O37" s="366">
        <f t="shared" si="6"/>
        <v>0</v>
      </c>
      <c r="P37" s="366">
        <f t="shared" si="6"/>
        <v>0</v>
      </c>
      <c r="Q37" s="366">
        <f t="shared" si="6"/>
        <v>0</v>
      </c>
      <c r="R37" s="366">
        <f t="shared" si="6"/>
        <v>0</v>
      </c>
      <c r="S37" s="366">
        <f t="shared" si="6"/>
        <v>0</v>
      </c>
      <c r="T37" s="366">
        <f t="shared" si="6"/>
        <v>0</v>
      </c>
      <c r="U37" s="366">
        <f t="shared" si="6"/>
        <v>0</v>
      </c>
      <c r="V37" s="366">
        <f t="shared" si="6"/>
        <v>0</v>
      </c>
      <c r="W37" s="366">
        <f t="shared" si="6"/>
        <v>0</v>
      </c>
      <c r="X37" s="366">
        <f t="shared" si="6"/>
        <v>0</v>
      </c>
      <c r="Y37" s="366">
        <f t="shared" si="6"/>
        <v>0</v>
      </c>
      <c r="Z37" s="366">
        <f t="shared" si="6"/>
        <v>0</v>
      </c>
      <c r="AA37" s="366">
        <f t="shared" si="6"/>
        <v>0</v>
      </c>
      <c r="AB37" s="366">
        <f t="shared" si="6"/>
        <v>0</v>
      </c>
      <c r="AC37" s="366">
        <f t="shared" si="6"/>
        <v>0</v>
      </c>
      <c r="AD37" s="366">
        <f t="shared" si="6"/>
        <v>0</v>
      </c>
      <c r="AE37" s="366">
        <f t="shared" si="6"/>
        <v>0</v>
      </c>
      <c r="AF37" s="366">
        <f t="shared" si="6"/>
        <v>0</v>
      </c>
      <c r="AG37" s="366">
        <f t="shared" si="6"/>
        <v>0</v>
      </c>
      <c r="AH37" s="366">
        <f t="shared" si="6"/>
        <v>0</v>
      </c>
      <c r="AI37" s="366">
        <f t="shared" si="6"/>
        <v>0</v>
      </c>
      <c r="AJ37" s="366">
        <f t="shared" si="6"/>
        <v>0</v>
      </c>
      <c r="AK37" s="366">
        <f t="shared" si="6"/>
        <v>0</v>
      </c>
      <c r="AL37" s="366">
        <f t="shared" si="6"/>
        <v>0</v>
      </c>
      <c r="AM37" s="366">
        <f t="shared" si="6"/>
        <v>0</v>
      </c>
      <c r="AN37" s="366">
        <f t="shared" si="6"/>
        <v>0</v>
      </c>
      <c r="AO37" s="366">
        <f t="shared" si="6"/>
        <v>0</v>
      </c>
      <c r="AP37" s="366">
        <f t="shared" si="6"/>
        <v>0</v>
      </c>
      <c r="AQ37" s="366">
        <f t="shared" si="6"/>
        <v>0</v>
      </c>
      <c r="AR37" s="366">
        <f t="shared" si="6"/>
        <v>0</v>
      </c>
      <c r="AS37" s="512"/>
      <c r="AT37" s="512"/>
    </row>
    <row r="38" spans="1:46" ht="23.25" customHeight="1" x14ac:dyDescent="0.35">
      <c r="A38" s="544"/>
      <c r="B38" s="662"/>
      <c r="C38" s="17" t="s">
        <v>371</v>
      </c>
      <c r="D38" s="655"/>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7"/>
    </row>
    <row r="39" spans="1:46" x14ac:dyDescent="0.35">
      <c r="A39" s="544"/>
      <c r="B39" s="662"/>
      <c r="C39" s="259" t="s">
        <v>356</v>
      </c>
      <c r="D39" s="370">
        <f t="shared" ref="D39:D46" si="7">SUM(E39:AR39)</f>
        <v>0</v>
      </c>
      <c r="E39" s="155"/>
      <c r="F39" s="156"/>
      <c r="G39" s="156"/>
      <c r="H39" s="156"/>
      <c r="I39" s="156"/>
      <c r="J39" s="155"/>
      <c r="K39" s="156"/>
      <c r="L39" s="156"/>
      <c r="M39" s="156"/>
      <c r="N39" s="156"/>
      <c r="O39" s="155"/>
      <c r="P39" s="156"/>
      <c r="Q39" s="156"/>
      <c r="R39" s="156"/>
      <c r="S39" s="156"/>
      <c r="T39" s="155"/>
      <c r="U39" s="156"/>
      <c r="V39" s="156"/>
      <c r="W39" s="156"/>
      <c r="X39" s="156"/>
      <c r="Y39" s="155"/>
      <c r="Z39" s="156"/>
      <c r="AA39" s="156"/>
      <c r="AB39" s="156"/>
      <c r="AC39" s="156"/>
      <c r="AD39" s="155"/>
      <c r="AE39" s="156"/>
      <c r="AF39" s="156"/>
      <c r="AG39" s="156"/>
      <c r="AH39" s="156"/>
      <c r="AI39" s="155"/>
      <c r="AJ39" s="156"/>
      <c r="AK39" s="156"/>
      <c r="AL39" s="156"/>
      <c r="AM39" s="156"/>
      <c r="AN39" s="155"/>
      <c r="AO39" s="156"/>
      <c r="AP39" s="156"/>
      <c r="AQ39" s="156"/>
      <c r="AR39" s="157"/>
      <c r="AS39" s="317"/>
      <c r="AT39" s="286"/>
    </row>
    <row r="40" spans="1:46" x14ac:dyDescent="0.35">
      <c r="A40" s="544"/>
      <c r="B40" s="662"/>
      <c r="C40" s="259" t="s">
        <v>357</v>
      </c>
      <c r="D40" s="370">
        <f t="shared" si="7"/>
        <v>0</v>
      </c>
      <c r="E40" s="155"/>
      <c r="F40" s="156"/>
      <c r="G40" s="156"/>
      <c r="H40" s="156"/>
      <c r="I40" s="156"/>
      <c r="J40" s="155"/>
      <c r="K40" s="156"/>
      <c r="L40" s="156"/>
      <c r="M40" s="156"/>
      <c r="N40" s="156"/>
      <c r="O40" s="155"/>
      <c r="P40" s="156"/>
      <c r="Q40" s="156"/>
      <c r="R40" s="156"/>
      <c r="S40" s="156"/>
      <c r="T40" s="155"/>
      <c r="U40" s="156"/>
      <c r="V40" s="156"/>
      <c r="W40" s="156"/>
      <c r="X40" s="156"/>
      <c r="Y40" s="155"/>
      <c r="Z40" s="156"/>
      <c r="AA40" s="156"/>
      <c r="AB40" s="156"/>
      <c r="AC40" s="156"/>
      <c r="AD40" s="155"/>
      <c r="AE40" s="156"/>
      <c r="AF40" s="156"/>
      <c r="AG40" s="156"/>
      <c r="AH40" s="156"/>
      <c r="AI40" s="155"/>
      <c r="AJ40" s="156"/>
      <c r="AK40" s="156"/>
      <c r="AL40" s="156"/>
      <c r="AM40" s="156"/>
      <c r="AN40" s="155"/>
      <c r="AO40" s="156"/>
      <c r="AP40" s="156"/>
      <c r="AQ40" s="156"/>
      <c r="AR40" s="157"/>
      <c r="AS40" s="317"/>
      <c r="AT40" s="286"/>
    </row>
    <row r="41" spans="1:46" x14ac:dyDescent="0.35">
      <c r="A41" s="544"/>
      <c r="B41" s="662"/>
      <c r="C41" s="259" t="s">
        <v>358</v>
      </c>
      <c r="D41" s="370">
        <f t="shared" si="7"/>
        <v>0</v>
      </c>
      <c r="E41" s="155"/>
      <c r="F41" s="156"/>
      <c r="G41" s="156"/>
      <c r="H41" s="156"/>
      <c r="I41" s="156"/>
      <c r="J41" s="155"/>
      <c r="K41" s="156"/>
      <c r="L41" s="156"/>
      <c r="M41" s="156"/>
      <c r="N41" s="156"/>
      <c r="O41" s="155"/>
      <c r="P41" s="156"/>
      <c r="Q41" s="156"/>
      <c r="R41" s="156"/>
      <c r="S41" s="156"/>
      <c r="T41" s="155"/>
      <c r="U41" s="156"/>
      <c r="V41" s="156"/>
      <c r="W41" s="156"/>
      <c r="X41" s="156"/>
      <c r="Y41" s="155"/>
      <c r="Z41" s="156"/>
      <c r="AA41" s="156"/>
      <c r="AB41" s="156"/>
      <c r="AC41" s="156"/>
      <c r="AD41" s="155"/>
      <c r="AE41" s="156"/>
      <c r="AF41" s="156"/>
      <c r="AG41" s="156"/>
      <c r="AH41" s="156"/>
      <c r="AI41" s="155"/>
      <c r="AJ41" s="156"/>
      <c r="AK41" s="156"/>
      <c r="AL41" s="156"/>
      <c r="AM41" s="156"/>
      <c r="AN41" s="155"/>
      <c r="AO41" s="156"/>
      <c r="AP41" s="156"/>
      <c r="AQ41" s="156"/>
      <c r="AR41" s="157"/>
      <c r="AS41" s="317"/>
      <c r="AT41" s="286"/>
    </row>
    <row r="42" spans="1:46" x14ac:dyDescent="0.35">
      <c r="A42" s="544"/>
      <c r="B42" s="662"/>
      <c r="C42" s="259" t="s">
        <v>359</v>
      </c>
      <c r="D42" s="371">
        <f t="shared" si="7"/>
        <v>0</v>
      </c>
      <c r="E42" s="155"/>
      <c r="F42" s="156"/>
      <c r="G42" s="156"/>
      <c r="H42" s="156"/>
      <c r="I42" s="156"/>
      <c r="J42" s="155"/>
      <c r="K42" s="156"/>
      <c r="L42" s="156"/>
      <c r="M42" s="156"/>
      <c r="N42" s="156"/>
      <c r="O42" s="155"/>
      <c r="P42" s="156"/>
      <c r="Q42" s="156"/>
      <c r="R42" s="156"/>
      <c r="S42" s="156"/>
      <c r="T42" s="155"/>
      <c r="U42" s="156"/>
      <c r="V42" s="156"/>
      <c r="W42" s="156"/>
      <c r="X42" s="156"/>
      <c r="Y42" s="155"/>
      <c r="Z42" s="156"/>
      <c r="AA42" s="156"/>
      <c r="AB42" s="156"/>
      <c r="AC42" s="156"/>
      <c r="AD42" s="155"/>
      <c r="AE42" s="156"/>
      <c r="AF42" s="156"/>
      <c r="AG42" s="156"/>
      <c r="AH42" s="156"/>
      <c r="AI42" s="155"/>
      <c r="AJ42" s="156"/>
      <c r="AK42" s="156"/>
      <c r="AL42" s="156"/>
      <c r="AM42" s="156"/>
      <c r="AN42" s="155"/>
      <c r="AO42" s="156"/>
      <c r="AP42" s="156"/>
      <c r="AQ42" s="156"/>
      <c r="AR42" s="157"/>
      <c r="AS42" s="317"/>
      <c r="AT42" s="286"/>
    </row>
    <row r="43" spans="1:46" ht="29" x14ac:dyDescent="0.35">
      <c r="A43" s="544"/>
      <c r="B43" s="545"/>
      <c r="C43" s="323" t="s">
        <v>360</v>
      </c>
      <c r="D43" s="370">
        <f t="shared" si="7"/>
        <v>0</v>
      </c>
      <c r="E43" s="155"/>
      <c r="F43" s="156"/>
      <c r="G43" s="156"/>
      <c r="H43" s="156"/>
      <c r="I43" s="156"/>
      <c r="J43" s="155"/>
      <c r="K43" s="156"/>
      <c r="L43" s="156"/>
      <c r="M43" s="156"/>
      <c r="N43" s="156"/>
      <c r="O43" s="155"/>
      <c r="P43" s="156"/>
      <c r="Q43" s="156"/>
      <c r="R43" s="156"/>
      <c r="S43" s="156"/>
      <c r="T43" s="155"/>
      <c r="U43" s="156"/>
      <c r="V43" s="156"/>
      <c r="W43" s="156"/>
      <c r="X43" s="156"/>
      <c r="Y43" s="155"/>
      <c r="Z43" s="156"/>
      <c r="AA43" s="156"/>
      <c r="AB43" s="156"/>
      <c r="AC43" s="156"/>
      <c r="AD43" s="155"/>
      <c r="AE43" s="156"/>
      <c r="AF43" s="156"/>
      <c r="AG43" s="156"/>
      <c r="AH43" s="156"/>
      <c r="AI43" s="155"/>
      <c r="AJ43" s="156"/>
      <c r="AK43" s="156"/>
      <c r="AL43" s="156"/>
      <c r="AM43" s="156"/>
      <c r="AN43" s="155"/>
      <c r="AO43" s="156"/>
      <c r="AP43" s="156"/>
      <c r="AQ43" s="156"/>
      <c r="AR43" s="157"/>
      <c r="AS43" s="317"/>
      <c r="AT43" s="286"/>
    </row>
    <row r="44" spans="1:46" x14ac:dyDescent="0.35">
      <c r="A44" s="544"/>
      <c r="B44" s="545"/>
      <c r="C44" s="323" t="s">
        <v>361</v>
      </c>
      <c r="D44" s="370">
        <f t="shared" si="7"/>
        <v>0</v>
      </c>
      <c r="E44" s="155"/>
      <c r="F44" s="156"/>
      <c r="G44" s="156"/>
      <c r="H44" s="156"/>
      <c r="I44" s="156"/>
      <c r="J44" s="155"/>
      <c r="K44" s="156"/>
      <c r="L44" s="156"/>
      <c r="M44" s="156"/>
      <c r="N44" s="156"/>
      <c r="O44" s="155"/>
      <c r="P44" s="156"/>
      <c r="Q44" s="156"/>
      <c r="R44" s="156"/>
      <c r="S44" s="156"/>
      <c r="T44" s="155"/>
      <c r="U44" s="156"/>
      <c r="V44" s="156"/>
      <c r="W44" s="156"/>
      <c r="X44" s="156"/>
      <c r="Y44" s="155"/>
      <c r="Z44" s="156"/>
      <c r="AA44" s="156"/>
      <c r="AB44" s="156"/>
      <c r="AC44" s="156"/>
      <c r="AD44" s="155"/>
      <c r="AE44" s="156"/>
      <c r="AF44" s="156"/>
      <c r="AG44" s="156"/>
      <c r="AH44" s="156"/>
      <c r="AI44" s="155"/>
      <c r="AJ44" s="156"/>
      <c r="AK44" s="156"/>
      <c r="AL44" s="156"/>
      <c r="AM44" s="156"/>
      <c r="AN44" s="155"/>
      <c r="AO44" s="156"/>
      <c r="AP44" s="156"/>
      <c r="AQ44" s="156"/>
      <c r="AR44" s="157"/>
      <c r="AS44" s="286"/>
      <c r="AT44" s="286"/>
    </row>
    <row r="45" spans="1:46" x14ac:dyDescent="0.35">
      <c r="A45" s="544"/>
      <c r="B45" s="545"/>
      <c r="C45" s="323" t="s">
        <v>362</v>
      </c>
      <c r="D45" s="372">
        <f t="shared" si="7"/>
        <v>0</v>
      </c>
      <c r="E45" s="155"/>
      <c r="F45" s="156"/>
      <c r="G45" s="156"/>
      <c r="H45" s="156"/>
      <c r="I45" s="156"/>
      <c r="J45" s="155"/>
      <c r="K45" s="156"/>
      <c r="L45" s="156"/>
      <c r="M45" s="156"/>
      <c r="N45" s="156"/>
      <c r="O45" s="155"/>
      <c r="P45" s="156"/>
      <c r="Q45" s="156"/>
      <c r="R45" s="156"/>
      <c r="S45" s="156"/>
      <c r="T45" s="155"/>
      <c r="U45" s="156"/>
      <c r="V45" s="156"/>
      <c r="W45" s="156"/>
      <c r="X45" s="156"/>
      <c r="Y45" s="155"/>
      <c r="Z45" s="156"/>
      <c r="AA45" s="156"/>
      <c r="AB45" s="156"/>
      <c r="AC45" s="156"/>
      <c r="AD45" s="155"/>
      <c r="AE45" s="156"/>
      <c r="AF45" s="156"/>
      <c r="AG45" s="156"/>
      <c r="AH45" s="156"/>
      <c r="AI45" s="155"/>
      <c r="AJ45" s="156"/>
      <c r="AK45" s="156"/>
      <c r="AL45" s="156"/>
      <c r="AM45" s="156"/>
      <c r="AN45" s="155"/>
      <c r="AO45" s="156"/>
      <c r="AP45" s="156"/>
      <c r="AQ45" s="156"/>
      <c r="AR45" s="157"/>
      <c r="AS45" s="286"/>
      <c r="AT45" s="286"/>
    </row>
    <row r="46" spans="1:46" x14ac:dyDescent="0.35">
      <c r="A46" s="544"/>
      <c r="B46" s="545"/>
      <c r="C46" s="422" t="s">
        <v>368</v>
      </c>
      <c r="D46" s="370">
        <f t="shared" si="7"/>
        <v>0</v>
      </c>
      <c r="E46" s="155"/>
      <c r="F46" s="156"/>
      <c r="G46" s="156"/>
      <c r="H46" s="156"/>
      <c r="I46" s="156"/>
      <c r="J46" s="155"/>
      <c r="K46" s="156"/>
      <c r="L46" s="156"/>
      <c r="M46" s="156"/>
      <c r="N46" s="156"/>
      <c r="O46" s="155"/>
      <c r="P46" s="156"/>
      <c r="Q46" s="156"/>
      <c r="R46" s="156"/>
      <c r="S46" s="156"/>
      <c r="T46" s="155"/>
      <c r="U46" s="156"/>
      <c r="V46" s="156"/>
      <c r="W46" s="156"/>
      <c r="X46" s="156"/>
      <c r="Y46" s="155"/>
      <c r="Z46" s="156"/>
      <c r="AA46" s="156"/>
      <c r="AB46" s="156"/>
      <c r="AC46" s="156"/>
      <c r="AD46" s="155"/>
      <c r="AE46" s="156"/>
      <c r="AF46" s="156"/>
      <c r="AG46" s="156"/>
      <c r="AH46" s="156"/>
      <c r="AI46" s="155"/>
      <c r="AJ46" s="156"/>
      <c r="AK46" s="156"/>
      <c r="AL46" s="156"/>
      <c r="AM46" s="156"/>
      <c r="AN46" s="155"/>
      <c r="AO46" s="156"/>
      <c r="AP46" s="156"/>
      <c r="AQ46" s="156"/>
      <c r="AR46" s="157"/>
      <c r="AS46" s="286"/>
      <c r="AT46" s="286"/>
    </row>
    <row r="47" spans="1:46" x14ac:dyDescent="0.35">
      <c r="A47" s="544"/>
      <c r="B47" s="545"/>
      <c r="C47" s="423" t="s">
        <v>317</v>
      </c>
      <c r="D47" s="153" t="str">
        <f>_xlfn.TEXTJOIN(", ",TRUE,E47:AR47)</f>
        <v/>
      </c>
      <c r="E47" s="155"/>
      <c r="F47" s="156"/>
      <c r="G47" s="156"/>
      <c r="H47" s="156"/>
      <c r="I47" s="156"/>
      <c r="J47" s="155"/>
      <c r="K47" s="156"/>
      <c r="L47" s="156"/>
      <c r="M47" s="156"/>
      <c r="N47" s="156"/>
      <c r="O47" s="155"/>
      <c r="P47" s="156"/>
      <c r="Q47" s="156"/>
      <c r="R47" s="156"/>
      <c r="S47" s="156"/>
      <c r="T47" s="155"/>
      <c r="U47" s="156"/>
      <c r="V47" s="156"/>
      <c r="W47" s="156"/>
      <c r="X47" s="156"/>
      <c r="Y47" s="155"/>
      <c r="Z47" s="156"/>
      <c r="AA47" s="156"/>
      <c r="AB47" s="156"/>
      <c r="AC47" s="156"/>
      <c r="AD47" s="155"/>
      <c r="AE47" s="156"/>
      <c r="AF47" s="156"/>
      <c r="AG47" s="156"/>
      <c r="AH47" s="156"/>
      <c r="AI47" s="155"/>
      <c r="AJ47" s="156"/>
      <c r="AK47" s="156"/>
      <c r="AL47" s="156"/>
      <c r="AM47" s="156"/>
      <c r="AN47" s="155"/>
      <c r="AO47" s="156"/>
      <c r="AP47" s="156"/>
      <c r="AQ47" s="156"/>
      <c r="AR47" s="157"/>
      <c r="AS47" s="286"/>
      <c r="AT47" s="286"/>
    </row>
    <row r="48" spans="1:46" x14ac:dyDescent="0.35">
      <c r="A48" s="544"/>
      <c r="B48" s="545"/>
      <c r="C48" s="422" t="s">
        <v>369</v>
      </c>
      <c r="D48" s="370">
        <f t="shared" ref="D48" si="8">SUM(E48:AR48)</f>
        <v>0</v>
      </c>
      <c r="E48" s="155"/>
      <c r="F48" s="156"/>
      <c r="G48" s="156"/>
      <c r="H48" s="156"/>
      <c r="I48" s="156"/>
      <c r="J48" s="155"/>
      <c r="K48" s="156"/>
      <c r="L48" s="156"/>
      <c r="M48" s="156"/>
      <c r="N48" s="156"/>
      <c r="O48" s="155"/>
      <c r="P48" s="156"/>
      <c r="Q48" s="156"/>
      <c r="R48" s="156"/>
      <c r="S48" s="156"/>
      <c r="T48" s="155"/>
      <c r="U48" s="156"/>
      <c r="V48" s="156"/>
      <c r="W48" s="156"/>
      <c r="X48" s="156"/>
      <c r="Y48" s="155"/>
      <c r="Z48" s="156"/>
      <c r="AA48" s="156"/>
      <c r="AB48" s="156"/>
      <c r="AC48" s="156"/>
      <c r="AD48" s="155"/>
      <c r="AE48" s="156"/>
      <c r="AF48" s="156"/>
      <c r="AG48" s="156"/>
      <c r="AH48" s="156"/>
      <c r="AI48" s="155"/>
      <c r="AJ48" s="156"/>
      <c r="AK48" s="156"/>
      <c r="AL48" s="156"/>
      <c r="AM48" s="156"/>
      <c r="AN48" s="155"/>
      <c r="AO48" s="156"/>
      <c r="AP48" s="156"/>
      <c r="AQ48" s="156"/>
      <c r="AR48" s="157"/>
      <c r="AS48" s="286"/>
      <c r="AT48" s="286"/>
    </row>
    <row r="49" spans="1:46" x14ac:dyDescent="0.35">
      <c r="A49" s="544"/>
      <c r="B49" s="545"/>
      <c r="C49" s="423" t="s">
        <v>319</v>
      </c>
      <c r="D49" s="153" t="str">
        <f>_xlfn.TEXTJOIN(", ",TRUE,E49:AR49)</f>
        <v/>
      </c>
      <c r="E49" s="155"/>
      <c r="F49" s="156"/>
      <c r="G49" s="156"/>
      <c r="H49" s="156"/>
      <c r="I49" s="156"/>
      <c r="J49" s="155"/>
      <c r="K49" s="156"/>
      <c r="L49" s="156"/>
      <c r="M49" s="156"/>
      <c r="N49" s="156"/>
      <c r="O49" s="155"/>
      <c r="P49" s="156"/>
      <c r="Q49" s="156"/>
      <c r="R49" s="156"/>
      <c r="S49" s="156"/>
      <c r="T49" s="155"/>
      <c r="U49" s="156"/>
      <c r="V49" s="156"/>
      <c r="W49" s="156"/>
      <c r="X49" s="156"/>
      <c r="Y49" s="155"/>
      <c r="Z49" s="156"/>
      <c r="AA49" s="156"/>
      <c r="AB49" s="156"/>
      <c r="AC49" s="156"/>
      <c r="AD49" s="155"/>
      <c r="AE49" s="156"/>
      <c r="AF49" s="156"/>
      <c r="AG49" s="156"/>
      <c r="AH49" s="156"/>
      <c r="AI49" s="155"/>
      <c r="AJ49" s="156"/>
      <c r="AK49" s="156"/>
      <c r="AL49" s="156"/>
      <c r="AM49" s="156"/>
      <c r="AN49" s="155"/>
      <c r="AO49" s="156"/>
      <c r="AP49" s="156"/>
      <c r="AQ49" s="156"/>
      <c r="AR49" s="157"/>
      <c r="AS49" s="286"/>
      <c r="AT49" s="286"/>
    </row>
    <row r="50" spans="1:46" x14ac:dyDescent="0.35">
      <c r="A50" s="544"/>
      <c r="B50" s="545"/>
      <c r="C50" s="422" t="s">
        <v>370</v>
      </c>
      <c r="D50" s="370">
        <f>SUM(E50:AR50)</f>
        <v>0</v>
      </c>
      <c r="E50" s="155"/>
      <c r="F50" s="156"/>
      <c r="G50" s="156"/>
      <c r="H50" s="156"/>
      <c r="I50" s="156"/>
      <c r="J50" s="155"/>
      <c r="K50" s="156"/>
      <c r="L50" s="156"/>
      <c r="M50" s="156"/>
      <c r="N50" s="156"/>
      <c r="O50" s="155"/>
      <c r="P50" s="156"/>
      <c r="Q50" s="156"/>
      <c r="R50" s="156"/>
      <c r="S50" s="156"/>
      <c r="T50" s="155"/>
      <c r="U50" s="156"/>
      <c r="V50" s="156"/>
      <c r="W50" s="156"/>
      <c r="X50" s="156"/>
      <c r="Y50" s="155"/>
      <c r="Z50" s="156"/>
      <c r="AA50" s="156"/>
      <c r="AB50" s="156"/>
      <c r="AC50" s="156"/>
      <c r="AD50" s="155"/>
      <c r="AE50" s="156"/>
      <c r="AF50" s="156"/>
      <c r="AG50" s="156"/>
      <c r="AH50" s="156"/>
      <c r="AI50" s="155"/>
      <c r="AJ50" s="156"/>
      <c r="AK50" s="156"/>
      <c r="AL50" s="156"/>
      <c r="AM50" s="156"/>
      <c r="AN50" s="155"/>
      <c r="AO50" s="156"/>
      <c r="AP50" s="156"/>
      <c r="AQ50" s="156"/>
      <c r="AR50" s="157"/>
      <c r="AS50" s="286"/>
      <c r="AT50" s="286"/>
    </row>
    <row r="51" spans="1:46" x14ac:dyDescent="0.35">
      <c r="A51" s="544"/>
      <c r="B51" s="545"/>
      <c r="C51" s="423" t="s">
        <v>342</v>
      </c>
      <c r="D51" s="153" t="str">
        <f>_xlfn.TEXTJOIN(", ",TRUE,E51:AR51)</f>
        <v/>
      </c>
      <c r="E51" s="155"/>
      <c r="F51" s="156"/>
      <c r="G51" s="156"/>
      <c r="H51" s="156"/>
      <c r="I51" s="156"/>
      <c r="J51" s="155"/>
      <c r="K51" s="156"/>
      <c r="L51" s="156"/>
      <c r="M51" s="156"/>
      <c r="N51" s="156"/>
      <c r="O51" s="155"/>
      <c r="P51" s="156"/>
      <c r="Q51" s="156"/>
      <c r="R51" s="156"/>
      <c r="S51" s="156"/>
      <c r="T51" s="155"/>
      <c r="U51" s="156"/>
      <c r="V51" s="156"/>
      <c r="W51" s="156"/>
      <c r="X51" s="156"/>
      <c r="Y51" s="155"/>
      <c r="Z51" s="156"/>
      <c r="AA51" s="156"/>
      <c r="AB51" s="156"/>
      <c r="AC51" s="156"/>
      <c r="AD51" s="155"/>
      <c r="AE51" s="156"/>
      <c r="AF51" s="156"/>
      <c r="AG51" s="156"/>
      <c r="AH51" s="156"/>
      <c r="AI51" s="155"/>
      <c r="AJ51" s="156"/>
      <c r="AK51" s="156"/>
      <c r="AL51" s="156"/>
      <c r="AM51" s="156"/>
      <c r="AN51" s="155"/>
      <c r="AO51" s="156"/>
      <c r="AP51" s="156"/>
      <c r="AQ51" s="156"/>
      <c r="AR51" s="157"/>
      <c r="AS51" s="286"/>
      <c r="AT51" s="286"/>
    </row>
    <row r="52" spans="1:46" ht="15" thickBot="1" x14ac:dyDescent="0.4">
      <c r="A52" s="664"/>
      <c r="B52" s="566"/>
      <c r="C52" s="324" t="s">
        <v>255</v>
      </c>
      <c r="D52" s="372">
        <f>SUM(D39:D51)</f>
        <v>0</v>
      </c>
      <c r="E52" s="158">
        <f t="shared" ref="E52:AR52" si="9">SUM(E39:E51)</f>
        <v>0</v>
      </c>
      <c r="F52" s="158">
        <f t="shared" si="9"/>
        <v>0</v>
      </c>
      <c r="G52" s="158">
        <f t="shared" si="9"/>
        <v>0</v>
      </c>
      <c r="H52" s="158">
        <f t="shared" si="9"/>
        <v>0</v>
      </c>
      <c r="I52" s="158">
        <f t="shared" si="9"/>
        <v>0</v>
      </c>
      <c r="J52" s="158">
        <f t="shared" si="9"/>
        <v>0</v>
      </c>
      <c r="K52" s="158">
        <f t="shared" si="9"/>
        <v>0</v>
      </c>
      <c r="L52" s="158">
        <f t="shared" si="9"/>
        <v>0</v>
      </c>
      <c r="M52" s="158">
        <f t="shared" si="9"/>
        <v>0</v>
      </c>
      <c r="N52" s="158">
        <f t="shared" si="9"/>
        <v>0</v>
      </c>
      <c r="O52" s="158">
        <f t="shared" si="9"/>
        <v>0</v>
      </c>
      <c r="P52" s="158">
        <f t="shared" si="9"/>
        <v>0</v>
      </c>
      <c r="Q52" s="158">
        <f t="shared" si="9"/>
        <v>0</v>
      </c>
      <c r="R52" s="158">
        <f t="shared" si="9"/>
        <v>0</v>
      </c>
      <c r="S52" s="158">
        <f t="shared" si="9"/>
        <v>0</v>
      </c>
      <c r="T52" s="158">
        <f t="shared" si="9"/>
        <v>0</v>
      </c>
      <c r="U52" s="158">
        <f t="shared" si="9"/>
        <v>0</v>
      </c>
      <c r="V52" s="158">
        <f t="shared" si="9"/>
        <v>0</v>
      </c>
      <c r="W52" s="158">
        <f t="shared" si="9"/>
        <v>0</v>
      </c>
      <c r="X52" s="158">
        <f t="shared" si="9"/>
        <v>0</v>
      </c>
      <c r="Y52" s="158">
        <f t="shared" si="9"/>
        <v>0</v>
      </c>
      <c r="Z52" s="158">
        <f t="shared" si="9"/>
        <v>0</v>
      </c>
      <c r="AA52" s="158">
        <f t="shared" si="9"/>
        <v>0</v>
      </c>
      <c r="AB52" s="158">
        <f t="shared" si="9"/>
        <v>0</v>
      </c>
      <c r="AC52" s="158">
        <f t="shared" si="9"/>
        <v>0</v>
      </c>
      <c r="AD52" s="158">
        <f t="shared" si="9"/>
        <v>0</v>
      </c>
      <c r="AE52" s="158">
        <f t="shared" si="9"/>
        <v>0</v>
      </c>
      <c r="AF52" s="158">
        <f t="shared" si="9"/>
        <v>0</v>
      </c>
      <c r="AG52" s="158">
        <f t="shared" si="9"/>
        <v>0</v>
      </c>
      <c r="AH52" s="158">
        <f t="shared" si="9"/>
        <v>0</v>
      </c>
      <c r="AI52" s="158">
        <f t="shared" si="9"/>
        <v>0</v>
      </c>
      <c r="AJ52" s="158">
        <f t="shared" si="9"/>
        <v>0</v>
      </c>
      <c r="AK52" s="158">
        <f t="shared" si="9"/>
        <v>0</v>
      </c>
      <c r="AL52" s="158">
        <f t="shared" si="9"/>
        <v>0</v>
      </c>
      <c r="AM52" s="158">
        <f t="shared" si="9"/>
        <v>0</v>
      </c>
      <c r="AN52" s="158">
        <f t="shared" si="9"/>
        <v>0</v>
      </c>
      <c r="AO52" s="158">
        <f t="shared" si="9"/>
        <v>0</v>
      </c>
      <c r="AP52" s="158">
        <f t="shared" si="9"/>
        <v>0</v>
      </c>
      <c r="AQ52" s="158">
        <f t="shared" si="9"/>
        <v>0</v>
      </c>
      <c r="AR52" s="83">
        <f t="shared" si="9"/>
        <v>0</v>
      </c>
      <c r="AS52" s="320"/>
      <c r="AT52" s="320"/>
    </row>
    <row r="53" spans="1:46" ht="116" x14ac:dyDescent="0.35">
      <c r="A53" s="543" t="s">
        <v>372</v>
      </c>
      <c r="B53" s="661" t="s">
        <v>372</v>
      </c>
      <c r="C53" s="4" t="s">
        <v>479</v>
      </c>
      <c r="D53" s="718"/>
      <c r="E53" s="719"/>
      <c r="F53" s="719"/>
      <c r="G53" s="719"/>
      <c r="H53" s="719"/>
      <c r="I53" s="719"/>
      <c r="J53" s="719"/>
      <c r="K53" s="719"/>
      <c r="L53" s="719"/>
      <c r="M53" s="719"/>
      <c r="N53" s="719"/>
      <c r="O53" s="719"/>
      <c r="P53" s="719"/>
      <c r="Q53" s="719"/>
      <c r="R53" s="719"/>
      <c r="S53" s="719"/>
      <c r="T53" s="719"/>
      <c r="U53" s="719"/>
      <c r="V53" s="719"/>
      <c r="W53" s="719"/>
      <c r="X53" s="719"/>
      <c r="Y53" s="719"/>
      <c r="Z53" s="719"/>
      <c r="AA53" s="719"/>
      <c r="AB53" s="719"/>
      <c r="AC53" s="719"/>
      <c r="AD53" s="719"/>
      <c r="AE53" s="719"/>
      <c r="AF53" s="719"/>
      <c r="AG53" s="719"/>
      <c r="AH53" s="719"/>
      <c r="AI53" s="719"/>
      <c r="AJ53" s="719"/>
      <c r="AK53" s="719"/>
      <c r="AL53" s="719"/>
      <c r="AM53" s="719"/>
      <c r="AN53" s="719"/>
      <c r="AO53" s="719"/>
      <c r="AP53" s="719"/>
      <c r="AQ53" s="719"/>
      <c r="AR53" s="719"/>
      <c r="AS53" s="719"/>
      <c r="AT53" s="720"/>
    </row>
    <row r="54" spans="1:46" x14ac:dyDescent="0.35">
      <c r="A54" s="544"/>
      <c r="B54" s="662"/>
      <c r="C54" s="172" t="s">
        <v>367</v>
      </c>
      <c r="D54" s="673"/>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674"/>
      <c r="AP54" s="674"/>
      <c r="AQ54" s="674"/>
      <c r="AR54" s="674"/>
      <c r="AS54" s="674"/>
      <c r="AT54" s="675"/>
    </row>
    <row r="55" spans="1:46" x14ac:dyDescent="0.35">
      <c r="A55" s="544"/>
      <c r="B55" s="662"/>
      <c r="C55" s="259" t="s">
        <v>356</v>
      </c>
      <c r="D55" s="364">
        <f>SUM(E55:AR55)</f>
        <v>0</v>
      </c>
      <c r="E55" s="154"/>
      <c r="F55" s="55"/>
      <c r="G55" s="55"/>
      <c r="H55" s="55"/>
      <c r="I55" s="55"/>
      <c r="J55" s="154"/>
      <c r="K55" s="55"/>
      <c r="L55" s="55"/>
      <c r="M55" s="55"/>
      <c r="N55" s="55"/>
      <c r="O55" s="154"/>
      <c r="P55" s="55"/>
      <c r="Q55" s="55"/>
      <c r="R55" s="55"/>
      <c r="S55" s="55"/>
      <c r="T55" s="154"/>
      <c r="U55" s="55"/>
      <c r="V55" s="55"/>
      <c r="W55" s="55"/>
      <c r="X55" s="55"/>
      <c r="Y55" s="154"/>
      <c r="Z55" s="55"/>
      <c r="AA55" s="55"/>
      <c r="AB55" s="55"/>
      <c r="AC55" s="55"/>
      <c r="AD55" s="154"/>
      <c r="AE55" s="55"/>
      <c r="AF55" s="55"/>
      <c r="AG55" s="55"/>
      <c r="AH55" s="55"/>
      <c r="AI55" s="154"/>
      <c r="AJ55" s="55"/>
      <c r="AK55" s="55"/>
      <c r="AL55" s="55"/>
      <c r="AM55" s="55"/>
      <c r="AN55" s="154"/>
      <c r="AO55" s="55"/>
      <c r="AP55" s="55"/>
      <c r="AQ55" s="55"/>
      <c r="AR55" s="81"/>
      <c r="AS55" s="286"/>
      <c r="AT55" s="286"/>
    </row>
    <row r="56" spans="1:46" x14ac:dyDescent="0.35">
      <c r="A56" s="544"/>
      <c r="B56" s="662"/>
      <c r="C56" s="259" t="s">
        <v>357</v>
      </c>
      <c r="D56" s="364">
        <f t="shared" ref="D56:D61" si="10">SUM(E56:AR56)</f>
        <v>0</v>
      </c>
      <c r="E56" s="154"/>
      <c r="F56" s="55"/>
      <c r="G56" s="55"/>
      <c r="H56" s="55"/>
      <c r="I56" s="55"/>
      <c r="J56" s="154"/>
      <c r="K56" s="55"/>
      <c r="L56" s="55"/>
      <c r="M56" s="55"/>
      <c r="N56" s="55"/>
      <c r="O56" s="154"/>
      <c r="P56" s="55"/>
      <c r="Q56" s="55"/>
      <c r="R56" s="55"/>
      <c r="S56" s="55"/>
      <c r="T56" s="154"/>
      <c r="U56" s="55"/>
      <c r="V56" s="55"/>
      <c r="W56" s="55"/>
      <c r="X56" s="55"/>
      <c r="Y56" s="154"/>
      <c r="Z56" s="55"/>
      <c r="AA56" s="55"/>
      <c r="AB56" s="55"/>
      <c r="AC56" s="55"/>
      <c r="AD56" s="154"/>
      <c r="AE56" s="55"/>
      <c r="AF56" s="55"/>
      <c r="AG56" s="55"/>
      <c r="AH56" s="55"/>
      <c r="AI56" s="154"/>
      <c r="AJ56" s="55"/>
      <c r="AK56" s="55"/>
      <c r="AL56" s="55"/>
      <c r="AM56" s="55"/>
      <c r="AN56" s="154"/>
      <c r="AO56" s="55"/>
      <c r="AP56" s="55"/>
      <c r="AQ56" s="55"/>
      <c r="AR56" s="81"/>
      <c r="AS56" s="286"/>
      <c r="AT56" s="286"/>
    </row>
    <row r="57" spans="1:46" x14ac:dyDescent="0.35">
      <c r="A57" s="544"/>
      <c r="B57" s="662"/>
      <c r="C57" s="259" t="s">
        <v>358</v>
      </c>
      <c r="D57" s="364">
        <f t="shared" si="10"/>
        <v>0</v>
      </c>
      <c r="E57" s="154"/>
      <c r="F57" s="55"/>
      <c r="G57" s="55"/>
      <c r="H57" s="55"/>
      <c r="I57" s="55"/>
      <c r="J57" s="154"/>
      <c r="K57" s="55"/>
      <c r="L57" s="55"/>
      <c r="M57" s="55"/>
      <c r="N57" s="55"/>
      <c r="O57" s="154"/>
      <c r="P57" s="55"/>
      <c r="Q57" s="55"/>
      <c r="R57" s="55"/>
      <c r="S57" s="55"/>
      <c r="T57" s="154"/>
      <c r="U57" s="55"/>
      <c r="V57" s="55"/>
      <c r="W57" s="55"/>
      <c r="X57" s="55"/>
      <c r="Y57" s="154"/>
      <c r="Z57" s="55"/>
      <c r="AA57" s="55"/>
      <c r="AB57" s="55"/>
      <c r="AC57" s="55"/>
      <c r="AD57" s="154"/>
      <c r="AE57" s="55"/>
      <c r="AF57" s="55"/>
      <c r="AG57" s="55"/>
      <c r="AH57" s="55"/>
      <c r="AI57" s="154"/>
      <c r="AJ57" s="55"/>
      <c r="AK57" s="55"/>
      <c r="AL57" s="55"/>
      <c r="AM57" s="55"/>
      <c r="AN57" s="154"/>
      <c r="AO57" s="55"/>
      <c r="AP57" s="55"/>
      <c r="AQ57" s="55"/>
      <c r="AR57" s="81"/>
      <c r="AS57" s="286"/>
      <c r="AT57" s="286"/>
    </row>
    <row r="58" spans="1:46" x14ac:dyDescent="0.35">
      <c r="A58" s="544"/>
      <c r="B58" s="662"/>
      <c r="C58" s="259" t="s">
        <v>359</v>
      </c>
      <c r="D58" s="364">
        <f t="shared" si="10"/>
        <v>0</v>
      </c>
      <c r="E58" s="154"/>
      <c r="F58" s="55"/>
      <c r="G58" s="55"/>
      <c r="H58" s="55"/>
      <c r="I58" s="55"/>
      <c r="J58" s="154"/>
      <c r="K58" s="55"/>
      <c r="L58" s="55"/>
      <c r="M58" s="55"/>
      <c r="N58" s="55"/>
      <c r="O58" s="154"/>
      <c r="P58" s="55"/>
      <c r="Q58" s="55"/>
      <c r="R58" s="55"/>
      <c r="S58" s="55"/>
      <c r="T58" s="154"/>
      <c r="U58" s="55"/>
      <c r="V58" s="55"/>
      <c r="W58" s="55"/>
      <c r="X58" s="55"/>
      <c r="Y58" s="154"/>
      <c r="Z58" s="55"/>
      <c r="AA58" s="55"/>
      <c r="AB58" s="55"/>
      <c r="AC58" s="55"/>
      <c r="AD58" s="154"/>
      <c r="AE58" s="55"/>
      <c r="AF58" s="55"/>
      <c r="AG58" s="55"/>
      <c r="AH58" s="55"/>
      <c r="AI58" s="154"/>
      <c r="AJ58" s="55"/>
      <c r="AK58" s="55"/>
      <c r="AL58" s="55"/>
      <c r="AM58" s="55"/>
      <c r="AN58" s="154"/>
      <c r="AO58" s="55"/>
      <c r="AP58" s="55"/>
      <c r="AQ58" s="55"/>
      <c r="AR58" s="81"/>
      <c r="AS58" s="286"/>
      <c r="AT58" s="286"/>
    </row>
    <row r="59" spans="1:46" ht="29" x14ac:dyDescent="0.35">
      <c r="A59" s="544"/>
      <c r="B59" s="662"/>
      <c r="C59" s="259" t="s">
        <v>360</v>
      </c>
      <c r="D59" s="364">
        <f t="shared" si="10"/>
        <v>0</v>
      </c>
      <c r="E59" s="154"/>
      <c r="F59" s="55"/>
      <c r="G59" s="55"/>
      <c r="H59" s="55"/>
      <c r="I59" s="55"/>
      <c r="J59" s="154"/>
      <c r="K59" s="55"/>
      <c r="L59" s="55"/>
      <c r="M59" s="55"/>
      <c r="N59" s="55"/>
      <c r="O59" s="154"/>
      <c r="P59" s="55"/>
      <c r="Q59" s="55"/>
      <c r="R59" s="55"/>
      <c r="S59" s="55"/>
      <c r="T59" s="154"/>
      <c r="U59" s="55"/>
      <c r="V59" s="55"/>
      <c r="W59" s="55"/>
      <c r="X59" s="55"/>
      <c r="Y59" s="154"/>
      <c r="Z59" s="55"/>
      <c r="AA59" s="55"/>
      <c r="AB59" s="55"/>
      <c r="AC59" s="55"/>
      <c r="AD59" s="154"/>
      <c r="AE59" s="55"/>
      <c r="AF59" s="55"/>
      <c r="AG59" s="55"/>
      <c r="AH59" s="55"/>
      <c r="AI59" s="154"/>
      <c r="AJ59" s="55"/>
      <c r="AK59" s="55"/>
      <c r="AL59" s="55"/>
      <c r="AM59" s="55"/>
      <c r="AN59" s="154"/>
      <c r="AO59" s="55"/>
      <c r="AP59" s="55"/>
      <c r="AQ59" s="55"/>
      <c r="AR59" s="81"/>
      <c r="AS59" s="286"/>
      <c r="AT59" s="286"/>
    </row>
    <row r="60" spans="1:46" x14ac:dyDescent="0.35">
      <c r="A60" s="544"/>
      <c r="B60" s="662"/>
      <c r="C60" s="259" t="s">
        <v>361</v>
      </c>
      <c r="D60" s="364">
        <f t="shared" si="10"/>
        <v>0</v>
      </c>
      <c r="E60" s="154"/>
      <c r="F60" s="55"/>
      <c r="G60" s="55"/>
      <c r="H60" s="55"/>
      <c r="I60" s="55"/>
      <c r="J60" s="154"/>
      <c r="K60" s="55"/>
      <c r="L60" s="55"/>
      <c r="M60" s="55"/>
      <c r="N60" s="55"/>
      <c r="O60" s="154"/>
      <c r="P60" s="55"/>
      <c r="Q60" s="55"/>
      <c r="R60" s="55"/>
      <c r="S60" s="55"/>
      <c r="T60" s="154"/>
      <c r="U60" s="55"/>
      <c r="V60" s="55"/>
      <c r="W60" s="55"/>
      <c r="X60" s="55"/>
      <c r="Y60" s="154"/>
      <c r="Z60" s="55"/>
      <c r="AA60" s="55"/>
      <c r="AB60" s="55"/>
      <c r="AC60" s="55"/>
      <c r="AD60" s="154"/>
      <c r="AE60" s="55"/>
      <c r="AF60" s="55"/>
      <c r="AG60" s="55"/>
      <c r="AH60" s="55"/>
      <c r="AI60" s="154"/>
      <c r="AJ60" s="55"/>
      <c r="AK60" s="55"/>
      <c r="AL60" s="55"/>
      <c r="AM60" s="55"/>
      <c r="AN60" s="154"/>
      <c r="AO60" s="55"/>
      <c r="AP60" s="55"/>
      <c r="AQ60" s="55"/>
      <c r="AR60" s="81"/>
      <c r="AS60" s="286"/>
      <c r="AT60" s="286"/>
    </row>
    <row r="61" spans="1:46" x14ac:dyDescent="0.35">
      <c r="A61" s="544"/>
      <c r="B61" s="662"/>
      <c r="C61" s="259" t="s">
        <v>362</v>
      </c>
      <c r="D61" s="364">
        <f t="shared" si="10"/>
        <v>0</v>
      </c>
      <c r="E61" s="154"/>
      <c r="F61" s="55"/>
      <c r="G61" s="55"/>
      <c r="H61" s="55"/>
      <c r="I61" s="55"/>
      <c r="J61" s="154"/>
      <c r="K61" s="55"/>
      <c r="L61" s="55"/>
      <c r="M61" s="55"/>
      <c r="N61" s="55"/>
      <c r="O61" s="154"/>
      <c r="P61" s="55"/>
      <c r="Q61" s="55"/>
      <c r="R61" s="55"/>
      <c r="S61" s="55"/>
      <c r="T61" s="154"/>
      <c r="U61" s="55"/>
      <c r="V61" s="55"/>
      <c r="W61" s="55"/>
      <c r="X61" s="55"/>
      <c r="Y61" s="154"/>
      <c r="Z61" s="55"/>
      <c r="AA61" s="55"/>
      <c r="AB61" s="55"/>
      <c r="AC61" s="55"/>
      <c r="AD61" s="154"/>
      <c r="AE61" s="55"/>
      <c r="AF61" s="55"/>
      <c r="AG61" s="55"/>
      <c r="AH61" s="55"/>
      <c r="AI61" s="154"/>
      <c r="AJ61" s="55"/>
      <c r="AK61" s="55"/>
      <c r="AL61" s="55"/>
      <c r="AM61" s="55"/>
      <c r="AN61" s="154"/>
      <c r="AO61" s="55"/>
      <c r="AP61" s="55"/>
      <c r="AQ61" s="55"/>
      <c r="AR61" s="81"/>
      <c r="AS61" s="286"/>
      <c r="AT61" s="286"/>
    </row>
    <row r="62" spans="1:46" x14ac:dyDescent="0.35">
      <c r="A62" s="544"/>
      <c r="B62" s="662"/>
      <c r="C62" s="258" t="s">
        <v>255</v>
      </c>
      <c r="D62" s="364">
        <f t="shared" ref="D62:AR62" si="11">SUM(D55:D61)</f>
        <v>0</v>
      </c>
      <c r="E62" s="141">
        <f t="shared" si="11"/>
        <v>0</v>
      </c>
      <c r="F62" s="141">
        <f t="shared" si="11"/>
        <v>0</v>
      </c>
      <c r="G62" s="141">
        <f t="shared" si="11"/>
        <v>0</v>
      </c>
      <c r="H62" s="141">
        <f t="shared" si="11"/>
        <v>0</v>
      </c>
      <c r="I62" s="141">
        <f t="shared" si="11"/>
        <v>0</v>
      </c>
      <c r="J62" s="141">
        <f t="shared" si="11"/>
        <v>0</v>
      </c>
      <c r="K62" s="141">
        <f t="shared" si="11"/>
        <v>0</v>
      </c>
      <c r="L62" s="141">
        <f t="shared" si="11"/>
        <v>0</v>
      </c>
      <c r="M62" s="141">
        <f t="shared" si="11"/>
        <v>0</v>
      </c>
      <c r="N62" s="141">
        <f t="shared" si="11"/>
        <v>0</v>
      </c>
      <c r="O62" s="141">
        <f t="shared" si="11"/>
        <v>0</v>
      </c>
      <c r="P62" s="141">
        <f t="shared" si="11"/>
        <v>0</v>
      </c>
      <c r="Q62" s="141">
        <f t="shared" si="11"/>
        <v>0</v>
      </c>
      <c r="R62" s="141">
        <f t="shared" si="11"/>
        <v>0</v>
      </c>
      <c r="S62" s="141">
        <f t="shared" si="11"/>
        <v>0</v>
      </c>
      <c r="T62" s="141">
        <f t="shared" si="11"/>
        <v>0</v>
      </c>
      <c r="U62" s="141">
        <f t="shared" si="11"/>
        <v>0</v>
      </c>
      <c r="V62" s="141">
        <f t="shared" si="11"/>
        <v>0</v>
      </c>
      <c r="W62" s="141">
        <f t="shared" si="11"/>
        <v>0</v>
      </c>
      <c r="X62" s="141">
        <f t="shared" si="11"/>
        <v>0</v>
      </c>
      <c r="Y62" s="141">
        <f t="shared" si="11"/>
        <v>0</v>
      </c>
      <c r="Z62" s="141">
        <f t="shared" si="11"/>
        <v>0</v>
      </c>
      <c r="AA62" s="141">
        <f t="shared" si="11"/>
        <v>0</v>
      </c>
      <c r="AB62" s="141">
        <f t="shared" si="11"/>
        <v>0</v>
      </c>
      <c r="AC62" s="141">
        <f t="shared" si="11"/>
        <v>0</v>
      </c>
      <c r="AD62" s="141">
        <f t="shared" si="11"/>
        <v>0</v>
      </c>
      <c r="AE62" s="141">
        <f t="shared" si="11"/>
        <v>0</v>
      </c>
      <c r="AF62" s="141">
        <f t="shared" si="11"/>
        <v>0</v>
      </c>
      <c r="AG62" s="141">
        <f t="shared" si="11"/>
        <v>0</v>
      </c>
      <c r="AH62" s="141">
        <f t="shared" si="11"/>
        <v>0</v>
      </c>
      <c r="AI62" s="141">
        <f t="shared" si="11"/>
        <v>0</v>
      </c>
      <c r="AJ62" s="141">
        <f t="shared" si="11"/>
        <v>0</v>
      </c>
      <c r="AK62" s="141">
        <f t="shared" si="11"/>
        <v>0</v>
      </c>
      <c r="AL62" s="141">
        <f t="shared" si="11"/>
        <v>0</v>
      </c>
      <c r="AM62" s="141">
        <f t="shared" si="11"/>
        <v>0</v>
      </c>
      <c r="AN62" s="141">
        <f t="shared" si="11"/>
        <v>0</v>
      </c>
      <c r="AO62" s="141">
        <f t="shared" si="11"/>
        <v>0</v>
      </c>
      <c r="AP62" s="141">
        <f t="shared" si="11"/>
        <v>0</v>
      </c>
      <c r="AQ62" s="141">
        <f t="shared" si="11"/>
        <v>0</v>
      </c>
      <c r="AR62" s="150">
        <f t="shared" si="11"/>
        <v>0</v>
      </c>
      <c r="AS62" s="286"/>
      <c r="AT62" s="286"/>
    </row>
    <row r="63" spans="1:46" x14ac:dyDescent="0.35">
      <c r="A63" s="544"/>
      <c r="B63" s="662"/>
      <c r="C63" s="172" t="s">
        <v>374</v>
      </c>
      <c r="D63" s="724"/>
      <c r="E63" s="725"/>
      <c r="F63" s="725"/>
      <c r="G63" s="725"/>
      <c r="H63" s="725"/>
      <c r="I63" s="725"/>
      <c r="J63" s="725"/>
      <c r="K63" s="725"/>
      <c r="L63" s="725"/>
      <c r="M63" s="725"/>
      <c r="N63" s="725"/>
      <c r="O63" s="725"/>
      <c r="P63" s="725"/>
      <c r="Q63" s="725"/>
      <c r="R63" s="725"/>
      <c r="S63" s="725"/>
      <c r="T63" s="725"/>
      <c r="U63" s="725"/>
      <c r="V63" s="725"/>
      <c r="W63" s="725"/>
      <c r="X63" s="725"/>
      <c r="Y63" s="725"/>
      <c r="Z63" s="725"/>
      <c r="AA63" s="725"/>
      <c r="AB63" s="725"/>
      <c r="AC63" s="725"/>
      <c r="AD63" s="725"/>
      <c r="AE63" s="725"/>
      <c r="AF63" s="725"/>
      <c r="AG63" s="725"/>
      <c r="AH63" s="725"/>
      <c r="AI63" s="725"/>
      <c r="AJ63" s="725"/>
      <c r="AK63" s="725"/>
      <c r="AL63" s="725"/>
      <c r="AM63" s="725"/>
      <c r="AN63" s="725"/>
      <c r="AO63" s="725"/>
      <c r="AP63" s="725"/>
      <c r="AQ63" s="725"/>
      <c r="AR63" s="725"/>
      <c r="AS63" s="725"/>
      <c r="AT63" s="726"/>
    </row>
    <row r="64" spans="1:46" x14ac:dyDescent="0.35">
      <c r="A64" s="544"/>
      <c r="B64" s="662"/>
      <c r="C64" s="259" t="s">
        <v>356</v>
      </c>
      <c r="D64" s="373">
        <f t="shared" ref="D64:D70" si="12">SUM(E64:AR64)</f>
        <v>0</v>
      </c>
      <c r="E64" s="155"/>
      <c r="F64" s="156"/>
      <c r="G64" s="156"/>
      <c r="H64" s="156"/>
      <c r="I64" s="156"/>
      <c r="J64" s="155"/>
      <c r="K64" s="156"/>
      <c r="L64" s="156"/>
      <c r="M64" s="156"/>
      <c r="N64" s="156"/>
      <c r="O64" s="155"/>
      <c r="P64" s="156"/>
      <c r="Q64" s="156"/>
      <c r="R64" s="156"/>
      <c r="S64" s="156"/>
      <c r="T64" s="155"/>
      <c r="U64" s="156"/>
      <c r="V64" s="156"/>
      <c r="W64" s="156"/>
      <c r="X64" s="156"/>
      <c r="Y64" s="155"/>
      <c r="Z64" s="156"/>
      <c r="AA64" s="156"/>
      <c r="AB64" s="156"/>
      <c r="AC64" s="156"/>
      <c r="AD64" s="155"/>
      <c r="AE64" s="156"/>
      <c r="AF64" s="156"/>
      <c r="AG64" s="156"/>
      <c r="AH64" s="156"/>
      <c r="AI64" s="155"/>
      <c r="AJ64" s="156"/>
      <c r="AK64" s="156"/>
      <c r="AL64" s="156"/>
      <c r="AM64" s="156"/>
      <c r="AN64" s="155"/>
      <c r="AO64" s="156"/>
      <c r="AP64" s="156"/>
      <c r="AQ64" s="156"/>
      <c r="AR64" s="157"/>
      <c r="AS64" s="286"/>
      <c r="AT64" s="286"/>
    </row>
    <row r="65" spans="1:47" x14ac:dyDescent="0.35">
      <c r="A65" s="544"/>
      <c r="B65" s="662"/>
      <c r="C65" s="259" t="s">
        <v>357</v>
      </c>
      <c r="D65" s="372">
        <f t="shared" si="12"/>
        <v>0</v>
      </c>
      <c r="E65" s="155"/>
      <c r="F65" s="156"/>
      <c r="G65" s="156"/>
      <c r="H65" s="156"/>
      <c r="I65" s="156"/>
      <c r="J65" s="155"/>
      <c r="K65" s="156"/>
      <c r="L65" s="156"/>
      <c r="M65" s="156"/>
      <c r="N65" s="156"/>
      <c r="O65" s="155"/>
      <c r="P65" s="156"/>
      <c r="Q65" s="156"/>
      <c r="R65" s="156"/>
      <c r="S65" s="156"/>
      <c r="T65" s="155"/>
      <c r="U65" s="156"/>
      <c r="V65" s="156"/>
      <c r="W65" s="156"/>
      <c r="X65" s="156"/>
      <c r="Y65" s="155"/>
      <c r="Z65" s="156"/>
      <c r="AA65" s="156"/>
      <c r="AB65" s="156"/>
      <c r="AC65" s="156"/>
      <c r="AD65" s="155"/>
      <c r="AE65" s="156"/>
      <c r="AF65" s="156"/>
      <c r="AG65" s="156"/>
      <c r="AH65" s="156"/>
      <c r="AI65" s="155"/>
      <c r="AJ65" s="156"/>
      <c r="AK65" s="156"/>
      <c r="AL65" s="156"/>
      <c r="AM65" s="156"/>
      <c r="AN65" s="155"/>
      <c r="AO65" s="156"/>
      <c r="AP65" s="156"/>
      <c r="AQ65" s="156"/>
      <c r="AR65" s="157"/>
      <c r="AS65" s="286"/>
      <c r="AT65" s="286"/>
    </row>
    <row r="66" spans="1:47" x14ac:dyDescent="0.35">
      <c r="A66" s="544"/>
      <c r="B66" s="662"/>
      <c r="C66" s="259" t="s">
        <v>358</v>
      </c>
      <c r="D66" s="372">
        <f t="shared" si="12"/>
        <v>0</v>
      </c>
      <c r="E66" s="155"/>
      <c r="F66" s="156"/>
      <c r="G66" s="156"/>
      <c r="H66" s="156"/>
      <c r="I66" s="156"/>
      <c r="J66" s="155"/>
      <c r="K66" s="156"/>
      <c r="L66" s="156"/>
      <c r="M66" s="156"/>
      <c r="N66" s="156"/>
      <c r="O66" s="155"/>
      <c r="P66" s="156"/>
      <c r="Q66" s="156"/>
      <c r="R66" s="156"/>
      <c r="S66" s="156"/>
      <c r="T66" s="155"/>
      <c r="U66" s="156"/>
      <c r="V66" s="156"/>
      <c r="W66" s="156"/>
      <c r="X66" s="156"/>
      <c r="Y66" s="155"/>
      <c r="Z66" s="156"/>
      <c r="AA66" s="156"/>
      <c r="AB66" s="156"/>
      <c r="AC66" s="156"/>
      <c r="AD66" s="155"/>
      <c r="AE66" s="156"/>
      <c r="AF66" s="156"/>
      <c r="AG66" s="156"/>
      <c r="AH66" s="156"/>
      <c r="AI66" s="155"/>
      <c r="AJ66" s="156"/>
      <c r="AK66" s="156"/>
      <c r="AL66" s="156"/>
      <c r="AM66" s="156"/>
      <c r="AN66" s="155"/>
      <c r="AO66" s="156"/>
      <c r="AP66" s="156"/>
      <c r="AQ66" s="156"/>
      <c r="AR66" s="157"/>
      <c r="AS66" s="286"/>
      <c r="AT66" s="286"/>
    </row>
    <row r="67" spans="1:47" x14ac:dyDescent="0.35">
      <c r="A67" s="544"/>
      <c r="B67" s="662"/>
      <c r="C67" s="259" t="s">
        <v>359</v>
      </c>
      <c r="D67" s="372">
        <f t="shared" si="12"/>
        <v>0</v>
      </c>
      <c r="E67" s="155"/>
      <c r="F67" s="156"/>
      <c r="G67" s="156"/>
      <c r="H67" s="156"/>
      <c r="I67" s="156"/>
      <c r="J67" s="155"/>
      <c r="K67" s="156"/>
      <c r="L67" s="156"/>
      <c r="M67" s="156"/>
      <c r="N67" s="156"/>
      <c r="O67" s="155"/>
      <c r="P67" s="156"/>
      <c r="Q67" s="156"/>
      <c r="R67" s="156"/>
      <c r="S67" s="156"/>
      <c r="T67" s="155"/>
      <c r="U67" s="156"/>
      <c r="V67" s="156"/>
      <c r="W67" s="156"/>
      <c r="X67" s="156"/>
      <c r="Y67" s="155"/>
      <c r="Z67" s="156"/>
      <c r="AA67" s="156"/>
      <c r="AB67" s="156"/>
      <c r="AC67" s="156"/>
      <c r="AD67" s="155"/>
      <c r="AE67" s="156"/>
      <c r="AF67" s="156"/>
      <c r="AG67" s="156"/>
      <c r="AH67" s="156"/>
      <c r="AI67" s="155"/>
      <c r="AJ67" s="156"/>
      <c r="AK67" s="156"/>
      <c r="AL67" s="156"/>
      <c r="AM67" s="156"/>
      <c r="AN67" s="155"/>
      <c r="AO67" s="156"/>
      <c r="AP67" s="156"/>
      <c r="AQ67" s="156"/>
      <c r="AR67" s="157"/>
      <c r="AS67" s="286"/>
      <c r="AT67" s="286"/>
    </row>
    <row r="68" spans="1:47" ht="29" x14ac:dyDescent="0.35">
      <c r="A68" s="544"/>
      <c r="B68" s="662"/>
      <c r="C68" s="259" t="s">
        <v>360</v>
      </c>
      <c r="D68" s="370">
        <f t="shared" si="12"/>
        <v>0</v>
      </c>
      <c r="E68" s="155"/>
      <c r="F68" s="156"/>
      <c r="G68" s="156"/>
      <c r="H68" s="156"/>
      <c r="I68" s="156"/>
      <c r="J68" s="155"/>
      <c r="K68" s="156"/>
      <c r="L68" s="156"/>
      <c r="M68" s="156"/>
      <c r="N68" s="156"/>
      <c r="O68" s="155"/>
      <c r="P68" s="156"/>
      <c r="Q68" s="156"/>
      <c r="R68" s="156"/>
      <c r="S68" s="156"/>
      <c r="T68" s="155"/>
      <c r="U68" s="156"/>
      <c r="V68" s="156"/>
      <c r="W68" s="156"/>
      <c r="X68" s="156"/>
      <c r="Y68" s="155"/>
      <c r="Z68" s="156"/>
      <c r="AA68" s="156"/>
      <c r="AB68" s="156"/>
      <c r="AC68" s="156"/>
      <c r="AD68" s="155"/>
      <c r="AE68" s="156"/>
      <c r="AF68" s="156"/>
      <c r="AG68" s="156"/>
      <c r="AH68" s="156"/>
      <c r="AI68" s="155"/>
      <c r="AJ68" s="156"/>
      <c r="AK68" s="156"/>
      <c r="AL68" s="156"/>
      <c r="AM68" s="156"/>
      <c r="AN68" s="155"/>
      <c r="AO68" s="156"/>
      <c r="AP68" s="156"/>
      <c r="AQ68" s="156"/>
      <c r="AR68" s="157"/>
      <c r="AS68" s="286"/>
      <c r="AT68" s="286"/>
    </row>
    <row r="69" spans="1:47" x14ac:dyDescent="0.35">
      <c r="A69" s="544"/>
      <c r="B69" s="662"/>
      <c r="C69" s="259" t="s">
        <v>361</v>
      </c>
      <c r="D69" s="371">
        <f t="shared" si="12"/>
        <v>0</v>
      </c>
      <c r="E69" s="155"/>
      <c r="F69" s="156"/>
      <c r="G69" s="156"/>
      <c r="H69" s="156"/>
      <c r="I69" s="156"/>
      <c r="J69" s="155"/>
      <c r="K69" s="156"/>
      <c r="L69" s="156"/>
      <c r="M69" s="156"/>
      <c r="N69" s="156"/>
      <c r="O69" s="155"/>
      <c r="P69" s="156"/>
      <c r="Q69" s="156"/>
      <c r="R69" s="156"/>
      <c r="S69" s="156"/>
      <c r="T69" s="155"/>
      <c r="U69" s="156"/>
      <c r="V69" s="156"/>
      <c r="W69" s="156"/>
      <c r="X69" s="156"/>
      <c r="Y69" s="155"/>
      <c r="Z69" s="156"/>
      <c r="AA69" s="156"/>
      <c r="AB69" s="156"/>
      <c r="AC69" s="156"/>
      <c r="AD69" s="155"/>
      <c r="AE69" s="156"/>
      <c r="AF69" s="156"/>
      <c r="AG69" s="156"/>
      <c r="AH69" s="156"/>
      <c r="AI69" s="155"/>
      <c r="AJ69" s="156"/>
      <c r="AK69" s="156"/>
      <c r="AL69" s="156"/>
      <c r="AM69" s="156"/>
      <c r="AN69" s="155"/>
      <c r="AO69" s="156"/>
      <c r="AP69" s="156"/>
      <c r="AQ69" s="156"/>
      <c r="AR69" s="157"/>
      <c r="AS69" s="286"/>
      <c r="AT69" s="286"/>
    </row>
    <row r="70" spans="1:47" x14ac:dyDescent="0.35">
      <c r="A70" s="544"/>
      <c r="B70" s="662"/>
      <c r="C70" s="259" t="s">
        <v>362</v>
      </c>
      <c r="D70" s="372">
        <f t="shared" si="12"/>
        <v>0</v>
      </c>
      <c r="E70" s="155"/>
      <c r="F70" s="156"/>
      <c r="G70" s="156"/>
      <c r="H70" s="156"/>
      <c r="I70" s="156"/>
      <c r="J70" s="155"/>
      <c r="K70" s="156"/>
      <c r="L70" s="156"/>
      <c r="M70" s="156"/>
      <c r="N70" s="156"/>
      <c r="O70" s="155"/>
      <c r="P70" s="156"/>
      <c r="Q70" s="156"/>
      <c r="R70" s="156"/>
      <c r="S70" s="156"/>
      <c r="T70" s="155"/>
      <c r="U70" s="156"/>
      <c r="V70" s="156"/>
      <c r="W70" s="156"/>
      <c r="X70" s="156"/>
      <c r="Y70" s="155"/>
      <c r="Z70" s="156"/>
      <c r="AA70" s="156"/>
      <c r="AB70" s="156"/>
      <c r="AC70" s="156"/>
      <c r="AD70" s="155"/>
      <c r="AE70" s="156"/>
      <c r="AF70" s="156"/>
      <c r="AG70" s="156"/>
      <c r="AH70" s="156"/>
      <c r="AI70" s="155"/>
      <c r="AJ70" s="156"/>
      <c r="AK70" s="156"/>
      <c r="AL70" s="156"/>
      <c r="AM70" s="156"/>
      <c r="AN70" s="155"/>
      <c r="AO70" s="156"/>
      <c r="AP70" s="156"/>
      <c r="AQ70" s="156"/>
      <c r="AR70" s="157"/>
      <c r="AS70" s="286"/>
      <c r="AT70" s="286"/>
    </row>
    <row r="71" spans="1:47" ht="15" thickBot="1" x14ac:dyDescent="0.4">
      <c r="A71" s="664"/>
      <c r="B71" s="663"/>
      <c r="C71" s="321" t="s">
        <v>255</v>
      </c>
      <c r="D71" s="374">
        <f t="shared" ref="D71:AR71" si="13">SUM(D64:D70)</f>
        <v>0</v>
      </c>
      <c r="E71" s="159">
        <f t="shared" si="13"/>
        <v>0</v>
      </c>
      <c r="F71" s="159">
        <f t="shared" si="13"/>
        <v>0</v>
      </c>
      <c r="G71" s="159">
        <f t="shared" si="13"/>
        <v>0</v>
      </c>
      <c r="H71" s="159">
        <f t="shared" si="13"/>
        <v>0</v>
      </c>
      <c r="I71" s="159">
        <f t="shared" si="13"/>
        <v>0</v>
      </c>
      <c r="J71" s="159">
        <f t="shared" si="13"/>
        <v>0</v>
      </c>
      <c r="K71" s="159">
        <f t="shared" si="13"/>
        <v>0</v>
      </c>
      <c r="L71" s="159">
        <f t="shared" si="13"/>
        <v>0</v>
      </c>
      <c r="M71" s="159">
        <f t="shared" si="13"/>
        <v>0</v>
      </c>
      <c r="N71" s="159">
        <f t="shared" si="13"/>
        <v>0</v>
      </c>
      <c r="O71" s="159">
        <f t="shared" si="13"/>
        <v>0</v>
      </c>
      <c r="P71" s="159">
        <f t="shared" si="13"/>
        <v>0</v>
      </c>
      <c r="Q71" s="159">
        <f t="shared" si="13"/>
        <v>0</v>
      </c>
      <c r="R71" s="159">
        <f t="shared" si="13"/>
        <v>0</v>
      </c>
      <c r="S71" s="159">
        <f t="shared" si="13"/>
        <v>0</v>
      </c>
      <c r="T71" s="159">
        <f t="shared" si="13"/>
        <v>0</v>
      </c>
      <c r="U71" s="159">
        <f t="shared" si="13"/>
        <v>0</v>
      </c>
      <c r="V71" s="159">
        <f t="shared" si="13"/>
        <v>0</v>
      </c>
      <c r="W71" s="159">
        <f t="shared" si="13"/>
        <v>0</v>
      </c>
      <c r="X71" s="159">
        <f t="shared" si="13"/>
        <v>0</v>
      </c>
      <c r="Y71" s="159">
        <f t="shared" si="13"/>
        <v>0</v>
      </c>
      <c r="Z71" s="159">
        <f t="shared" si="13"/>
        <v>0</v>
      </c>
      <c r="AA71" s="159">
        <f t="shared" si="13"/>
        <v>0</v>
      </c>
      <c r="AB71" s="159">
        <f t="shared" si="13"/>
        <v>0</v>
      </c>
      <c r="AC71" s="159">
        <f t="shared" si="13"/>
        <v>0</v>
      </c>
      <c r="AD71" s="159">
        <f t="shared" si="13"/>
        <v>0</v>
      </c>
      <c r="AE71" s="159">
        <f t="shared" si="13"/>
        <v>0</v>
      </c>
      <c r="AF71" s="159">
        <f t="shared" si="13"/>
        <v>0</v>
      </c>
      <c r="AG71" s="159">
        <f t="shared" si="13"/>
        <v>0</v>
      </c>
      <c r="AH71" s="159">
        <f t="shared" si="13"/>
        <v>0</v>
      </c>
      <c r="AI71" s="159">
        <f t="shared" si="13"/>
        <v>0</v>
      </c>
      <c r="AJ71" s="159">
        <f t="shared" si="13"/>
        <v>0</v>
      </c>
      <c r="AK71" s="159">
        <f t="shared" si="13"/>
        <v>0</v>
      </c>
      <c r="AL71" s="159">
        <f t="shared" si="13"/>
        <v>0</v>
      </c>
      <c r="AM71" s="159">
        <f t="shared" si="13"/>
        <v>0</v>
      </c>
      <c r="AN71" s="159">
        <f t="shared" si="13"/>
        <v>0</v>
      </c>
      <c r="AO71" s="159">
        <f t="shared" si="13"/>
        <v>0</v>
      </c>
      <c r="AP71" s="159">
        <f t="shared" si="13"/>
        <v>0</v>
      </c>
      <c r="AQ71" s="159">
        <f t="shared" si="13"/>
        <v>0</v>
      </c>
      <c r="AR71" s="316">
        <f t="shared" si="13"/>
        <v>0</v>
      </c>
      <c r="AS71" s="286"/>
      <c r="AT71" s="286"/>
    </row>
    <row r="72" spans="1:47" ht="65.25" customHeight="1" x14ac:dyDescent="0.35">
      <c r="A72" s="529" t="s">
        <v>375</v>
      </c>
      <c r="B72" s="661" t="s">
        <v>376</v>
      </c>
      <c r="C72" s="325" t="s">
        <v>377</v>
      </c>
      <c r="D72" s="690"/>
      <c r="E72" s="691"/>
      <c r="F72" s="691"/>
      <c r="G72" s="691"/>
      <c r="H72" s="691"/>
      <c r="I72" s="691"/>
      <c r="J72" s="691"/>
      <c r="K72" s="691"/>
      <c r="L72" s="691"/>
      <c r="M72" s="691"/>
      <c r="N72" s="691"/>
      <c r="O72" s="691"/>
      <c r="P72" s="691"/>
      <c r="Q72" s="691"/>
      <c r="R72" s="691"/>
      <c r="S72" s="691"/>
      <c r="T72" s="691"/>
      <c r="U72" s="691"/>
      <c r="V72" s="691"/>
      <c r="W72" s="691"/>
      <c r="X72" s="691"/>
      <c r="Y72" s="691"/>
      <c r="Z72" s="691"/>
      <c r="AA72" s="691"/>
      <c r="AB72" s="691"/>
      <c r="AC72" s="691"/>
      <c r="AD72" s="691"/>
      <c r="AE72" s="691"/>
      <c r="AF72" s="691"/>
      <c r="AG72" s="691"/>
      <c r="AH72" s="691"/>
      <c r="AI72" s="691"/>
      <c r="AJ72" s="691"/>
      <c r="AK72" s="691"/>
      <c r="AL72" s="691"/>
      <c r="AM72" s="691"/>
      <c r="AN72" s="691"/>
      <c r="AO72" s="691"/>
      <c r="AP72" s="691"/>
      <c r="AQ72" s="691"/>
      <c r="AR72" s="691"/>
      <c r="AS72" s="691"/>
      <c r="AT72" s="692"/>
      <c r="AU72" s="15"/>
    </row>
    <row r="73" spans="1:47" ht="20.25" customHeight="1" x14ac:dyDescent="0.35">
      <c r="A73" s="530"/>
      <c r="B73" s="662"/>
      <c r="C73" s="121" t="s">
        <v>367</v>
      </c>
      <c r="D73" s="670"/>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1"/>
      <c r="AL73" s="671"/>
      <c r="AM73" s="671"/>
      <c r="AN73" s="671"/>
      <c r="AO73" s="671"/>
      <c r="AP73" s="671"/>
      <c r="AQ73" s="671"/>
      <c r="AR73" s="671"/>
      <c r="AS73" s="671"/>
      <c r="AT73" s="672"/>
      <c r="AU73" s="15"/>
    </row>
    <row r="74" spans="1:47" x14ac:dyDescent="0.35">
      <c r="A74" s="530"/>
      <c r="B74" s="662"/>
      <c r="C74" s="7" t="s">
        <v>378</v>
      </c>
      <c r="D74" s="368">
        <f t="shared" ref="D74:D91" si="14">SUM(E74:AR74)</f>
        <v>0</v>
      </c>
      <c r="E74" s="155"/>
      <c r="F74" s="55"/>
      <c r="G74" s="55"/>
      <c r="H74" s="55"/>
      <c r="I74" s="55"/>
      <c r="J74" s="154"/>
      <c r="K74" s="55"/>
      <c r="L74" s="55"/>
      <c r="M74" s="55"/>
      <c r="N74" s="55"/>
      <c r="O74" s="154"/>
      <c r="P74" s="55"/>
      <c r="Q74" s="55"/>
      <c r="R74" s="55"/>
      <c r="S74" s="55"/>
      <c r="T74" s="154"/>
      <c r="U74" s="55"/>
      <c r="V74" s="55"/>
      <c r="W74" s="55"/>
      <c r="X74" s="55"/>
      <c r="Y74" s="154"/>
      <c r="Z74" s="55"/>
      <c r="AA74" s="55"/>
      <c r="AB74" s="55"/>
      <c r="AC74" s="55"/>
      <c r="AD74" s="154"/>
      <c r="AE74" s="55"/>
      <c r="AF74" s="55"/>
      <c r="AG74" s="55"/>
      <c r="AH74" s="55"/>
      <c r="AI74" s="154"/>
      <c r="AJ74" s="55"/>
      <c r="AK74" s="55"/>
      <c r="AL74" s="55"/>
      <c r="AM74" s="55"/>
      <c r="AN74" s="154"/>
      <c r="AO74" s="55"/>
      <c r="AP74" s="55"/>
      <c r="AQ74" s="55"/>
      <c r="AR74" s="81"/>
      <c r="AS74" s="504"/>
      <c r="AT74" s="317"/>
    </row>
    <row r="75" spans="1:47" x14ac:dyDescent="0.35">
      <c r="A75" s="530"/>
      <c r="B75" s="662"/>
      <c r="C75" s="7" t="s">
        <v>379</v>
      </c>
      <c r="D75" s="368">
        <f t="shared" si="14"/>
        <v>0</v>
      </c>
      <c r="E75" s="154"/>
      <c r="F75" s="55"/>
      <c r="G75" s="55"/>
      <c r="H75" s="55"/>
      <c r="I75" s="55"/>
      <c r="J75" s="154"/>
      <c r="K75" s="55"/>
      <c r="L75" s="55"/>
      <c r="M75" s="55"/>
      <c r="N75" s="55"/>
      <c r="O75" s="154"/>
      <c r="P75" s="55"/>
      <c r="Q75" s="55"/>
      <c r="R75" s="55"/>
      <c r="S75" s="55"/>
      <c r="T75" s="154"/>
      <c r="U75" s="55"/>
      <c r="V75" s="55"/>
      <c r="W75" s="55"/>
      <c r="X75" s="55"/>
      <c r="Y75" s="154"/>
      <c r="Z75" s="55"/>
      <c r="AA75" s="55"/>
      <c r="AB75" s="55"/>
      <c r="AC75" s="55"/>
      <c r="AD75" s="154"/>
      <c r="AE75" s="55"/>
      <c r="AF75" s="55"/>
      <c r="AG75" s="55"/>
      <c r="AH75" s="55"/>
      <c r="AI75" s="154"/>
      <c r="AJ75" s="55"/>
      <c r="AK75" s="55"/>
      <c r="AL75" s="55"/>
      <c r="AM75" s="55"/>
      <c r="AN75" s="154"/>
      <c r="AO75" s="55"/>
      <c r="AP75" s="55"/>
      <c r="AQ75" s="55"/>
      <c r="AR75" s="81"/>
      <c r="AS75" s="286"/>
      <c r="AT75" s="286"/>
    </row>
    <row r="76" spans="1:47" x14ac:dyDescent="0.35">
      <c r="A76" s="530"/>
      <c r="B76" s="662"/>
      <c r="C76" s="7" t="s">
        <v>380</v>
      </c>
      <c r="D76" s="368">
        <f t="shared" si="14"/>
        <v>0</v>
      </c>
      <c r="E76" s="154"/>
      <c r="F76" s="55"/>
      <c r="G76" s="55"/>
      <c r="H76" s="55"/>
      <c r="I76" s="55"/>
      <c r="J76" s="154"/>
      <c r="K76" s="55"/>
      <c r="L76" s="55"/>
      <c r="M76" s="55"/>
      <c r="N76" s="55"/>
      <c r="O76" s="154"/>
      <c r="P76" s="55"/>
      <c r="Q76" s="55"/>
      <c r="R76" s="55"/>
      <c r="S76" s="55"/>
      <c r="T76" s="154"/>
      <c r="U76" s="55"/>
      <c r="V76" s="55"/>
      <c r="W76" s="55"/>
      <c r="X76" s="55"/>
      <c r="Y76" s="154"/>
      <c r="Z76" s="55"/>
      <c r="AA76" s="55"/>
      <c r="AB76" s="55"/>
      <c r="AC76" s="55"/>
      <c r="AD76" s="154"/>
      <c r="AE76" s="55"/>
      <c r="AF76" s="55"/>
      <c r="AG76" s="55"/>
      <c r="AH76" s="55"/>
      <c r="AI76" s="154"/>
      <c r="AJ76" s="55"/>
      <c r="AK76" s="55"/>
      <c r="AL76" s="55"/>
      <c r="AM76" s="55"/>
      <c r="AN76" s="154"/>
      <c r="AO76" s="55"/>
      <c r="AP76" s="55"/>
      <c r="AQ76" s="55"/>
      <c r="AR76" s="81"/>
      <c r="AS76" s="286"/>
      <c r="AT76" s="286"/>
    </row>
    <row r="77" spans="1:47" x14ac:dyDescent="0.35">
      <c r="A77" s="530"/>
      <c r="B77" s="662"/>
      <c r="C77" s="7" t="s">
        <v>381</v>
      </c>
      <c r="D77" s="375">
        <f t="shared" si="14"/>
        <v>0</v>
      </c>
      <c r="E77" s="154"/>
      <c r="F77" s="55"/>
      <c r="G77" s="55"/>
      <c r="H77" s="55"/>
      <c r="I77" s="55"/>
      <c r="J77" s="154"/>
      <c r="K77" s="55"/>
      <c r="L77" s="55"/>
      <c r="M77" s="55"/>
      <c r="N77" s="55"/>
      <c r="O77" s="154"/>
      <c r="P77" s="55"/>
      <c r="Q77" s="55"/>
      <c r="R77" s="55"/>
      <c r="S77" s="55"/>
      <c r="T77" s="154"/>
      <c r="U77" s="55"/>
      <c r="V77" s="55"/>
      <c r="W77" s="55"/>
      <c r="X77" s="55"/>
      <c r="Y77" s="154"/>
      <c r="Z77" s="55"/>
      <c r="AA77" s="55"/>
      <c r="AB77" s="55"/>
      <c r="AC77" s="55"/>
      <c r="AD77" s="154"/>
      <c r="AE77" s="55"/>
      <c r="AF77" s="55"/>
      <c r="AG77" s="55"/>
      <c r="AH77" s="55"/>
      <c r="AI77" s="154"/>
      <c r="AJ77" s="55"/>
      <c r="AK77" s="55"/>
      <c r="AL77" s="55"/>
      <c r="AM77" s="55"/>
      <c r="AN77" s="154"/>
      <c r="AO77" s="55"/>
      <c r="AP77" s="55"/>
      <c r="AQ77" s="55"/>
      <c r="AR77" s="81"/>
      <c r="AS77" s="286"/>
      <c r="AT77" s="286"/>
    </row>
    <row r="78" spans="1:47" x14ac:dyDescent="0.35">
      <c r="A78" s="530"/>
      <c r="B78" s="662"/>
      <c r="C78" s="7" t="s">
        <v>382</v>
      </c>
      <c r="D78" s="368">
        <f t="shared" si="14"/>
        <v>0</v>
      </c>
      <c r="E78" s="154"/>
      <c r="F78" s="55"/>
      <c r="G78" s="55"/>
      <c r="H78" s="55"/>
      <c r="I78" s="55"/>
      <c r="J78" s="154"/>
      <c r="K78" s="55"/>
      <c r="L78" s="55"/>
      <c r="M78" s="55"/>
      <c r="N78" s="55"/>
      <c r="O78" s="154"/>
      <c r="P78" s="55"/>
      <c r="Q78" s="55"/>
      <c r="R78" s="55"/>
      <c r="S78" s="55"/>
      <c r="T78" s="154"/>
      <c r="U78" s="55"/>
      <c r="V78" s="55"/>
      <c r="W78" s="55"/>
      <c r="X78" s="55"/>
      <c r="Y78" s="154"/>
      <c r="Z78" s="55"/>
      <c r="AA78" s="55"/>
      <c r="AB78" s="55"/>
      <c r="AC78" s="55"/>
      <c r="AD78" s="154"/>
      <c r="AE78" s="55"/>
      <c r="AF78" s="55"/>
      <c r="AG78" s="55"/>
      <c r="AH78" s="55"/>
      <c r="AI78" s="154"/>
      <c r="AJ78" s="55"/>
      <c r="AK78" s="55"/>
      <c r="AL78" s="55"/>
      <c r="AM78" s="55"/>
      <c r="AN78" s="154"/>
      <c r="AO78" s="55"/>
      <c r="AP78" s="55"/>
      <c r="AQ78" s="55"/>
      <c r="AR78" s="81"/>
      <c r="AS78" s="286"/>
      <c r="AT78" s="286"/>
    </row>
    <row r="79" spans="1:47" x14ac:dyDescent="0.35">
      <c r="A79" s="530"/>
      <c r="B79" s="662"/>
      <c r="C79" s="7" t="s">
        <v>383</v>
      </c>
      <c r="D79" s="368">
        <f t="shared" si="14"/>
        <v>0</v>
      </c>
      <c r="E79" s="154"/>
      <c r="F79" s="55"/>
      <c r="G79" s="55"/>
      <c r="H79" s="55"/>
      <c r="I79" s="55"/>
      <c r="J79" s="154"/>
      <c r="K79" s="55"/>
      <c r="L79" s="55"/>
      <c r="M79" s="55"/>
      <c r="N79" s="55"/>
      <c r="O79" s="154"/>
      <c r="P79" s="55"/>
      <c r="Q79" s="55"/>
      <c r="R79" s="55"/>
      <c r="S79" s="55"/>
      <c r="T79" s="154"/>
      <c r="U79" s="55"/>
      <c r="V79" s="55"/>
      <c r="W79" s="55"/>
      <c r="X79" s="55"/>
      <c r="Y79" s="154"/>
      <c r="Z79" s="55"/>
      <c r="AA79" s="55"/>
      <c r="AB79" s="55"/>
      <c r="AC79" s="55"/>
      <c r="AD79" s="154"/>
      <c r="AE79" s="55"/>
      <c r="AF79" s="55"/>
      <c r="AG79" s="55"/>
      <c r="AH79" s="55"/>
      <c r="AI79" s="154"/>
      <c r="AJ79" s="55"/>
      <c r="AK79" s="55"/>
      <c r="AL79" s="55"/>
      <c r="AM79" s="55"/>
      <c r="AN79" s="154"/>
      <c r="AO79" s="55"/>
      <c r="AP79" s="55"/>
      <c r="AQ79" s="55"/>
      <c r="AR79" s="81"/>
      <c r="AS79" s="286"/>
      <c r="AT79" s="286"/>
    </row>
    <row r="80" spans="1:47" x14ac:dyDescent="0.35">
      <c r="A80" s="530"/>
      <c r="B80" s="662"/>
      <c r="C80" s="7" t="s">
        <v>384</v>
      </c>
      <c r="D80" s="368">
        <f t="shared" si="14"/>
        <v>0</v>
      </c>
      <c r="E80" s="154"/>
      <c r="F80" s="55"/>
      <c r="G80" s="55"/>
      <c r="H80" s="55"/>
      <c r="I80" s="55"/>
      <c r="J80" s="154"/>
      <c r="K80" s="55"/>
      <c r="L80" s="55"/>
      <c r="M80" s="55"/>
      <c r="N80" s="55"/>
      <c r="O80" s="154"/>
      <c r="P80" s="55"/>
      <c r="Q80" s="55"/>
      <c r="R80" s="55"/>
      <c r="S80" s="55"/>
      <c r="T80" s="154"/>
      <c r="U80" s="55"/>
      <c r="V80" s="55"/>
      <c r="W80" s="55"/>
      <c r="X80" s="55"/>
      <c r="Y80" s="154"/>
      <c r="Z80" s="55"/>
      <c r="AA80" s="55"/>
      <c r="AB80" s="55"/>
      <c r="AC80" s="55"/>
      <c r="AD80" s="154"/>
      <c r="AE80" s="55"/>
      <c r="AF80" s="55"/>
      <c r="AG80" s="55"/>
      <c r="AH80" s="55"/>
      <c r="AI80" s="154"/>
      <c r="AJ80" s="55"/>
      <c r="AK80" s="55"/>
      <c r="AL80" s="55"/>
      <c r="AM80" s="55"/>
      <c r="AN80" s="154"/>
      <c r="AO80" s="55"/>
      <c r="AP80" s="55"/>
      <c r="AQ80" s="55"/>
      <c r="AR80" s="81"/>
      <c r="AS80" s="286"/>
      <c r="AT80" s="286"/>
    </row>
    <row r="81" spans="1:46" x14ac:dyDescent="0.35">
      <c r="A81" s="530"/>
      <c r="B81" s="662"/>
      <c r="C81" s="7" t="s">
        <v>385</v>
      </c>
      <c r="D81" s="375">
        <f t="shared" si="14"/>
        <v>0</v>
      </c>
      <c r="E81" s="154"/>
      <c r="F81" s="55"/>
      <c r="G81" s="55"/>
      <c r="H81" s="55"/>
      <c r="I81" s="55"/>
      <c r="J81" s="154"/>
      <c r="K81" s="55"/>
      <c r="L81" s="55"/>
      <c r="M81" s="55"/>
      <c r="N81" s="55"/>
      <c r="O81" s="154"/>
      <c r="P81" s="55"/>
      <c r="Q81" s="55"/>
      <c r="R81" s="55"/>
      <c r="S81" s="55"/>
      <c r="T81" s="154"/>
      <c r="U81" s="55"/>
      <c r="V81" s="55"/>
      <c r="W81" s="55"/>
      <c r="X81" s="55"/>
      <c r="Y81" s="154"/>
      <c r="Z81" s="55"/>
      <c r="AA81" s="55"/>
      <c r="AB81" s="55"/>
      <c r="AC81" s="55"/>
      <c r="AD81" s="154"/>
      <c r="AE81" s="55"/>
      <c r="AF81" s="55"/>
      <c r="AG81" s="55"/>
      <c r="AH81" s="55"/>
      <c r="AI81" s="154"/>
      <c r="AJ81" s="55"/>
      <c r="AK81" s="55"/>
      <c r="AL81" s="55"/>
      <c r="AM81" s="55"/>
      <c r="AN81" s="154"/>
      <c r="AO81" s="55"/>
      <c r="AP81" s="55"/>
      <c r="AQ81" s="55"/>
      <c r="AR81" s="81"/>
      <c r="AS81" s="286"/>
      <c r="AT81" s="286"/>
    </row>
    <row r="82" spans="1:46" ht="18.75" customHeight="1" x14ac:dyDescent="0.35">
      <c r="A82" s="530"/>
      <c r="B82" s="662"/>
      <c r="C82" s="7" t="s">
        <v>359</v>
      </c>
      <c r="D82" s="368">
        <f t="shared" si="14"/>
        <v>0</v>
      </c>
      <c r="E82" s="154"/>
      <c r="F82" s="55"/>
      <c r="G82" s="55"/>
      <c r="H82" s="55"/>
      <c r="I82" s="55"/>
      <c r="J82" s="154"/>
      <c r="K82" s="55"/>
      <c r="L82" s="55"/>
      <c r="M82" s="55"/>
      <c r="N82" s="55"/>
      <c r="O82" s="154"/>
      <c r="P82" s="55"/>
      <c r="Q82" s="55"/>
      <c r="R82" s="55"/>
      <c r="S82" s="55"/>
      <c r="T82" s="154"/>
      <c r="U82" s="55"/>
      <c r="V82" s="55"/>
      <c r="W82" s="55"/>
      <c r="X82" s="55"/>
      <c r="Y82" s="154"/>
      <c r="Z82" s="55"/>
      <c r="AA82" s="55"/>
      <c r="AB82" s="55"/>
      <c r="AC82" s="55"/>
      <c r="AD82" s="154"/>
      <c r="AE82" s="55"/>
      <c r="AF82" s="55"/>
      <c r="AG82" s="55"/>
      <c r="AH82" s="55"/>
      <c r="AI82" s="154"/>
      <c r="AJ82" s="55"/>
      <c r="AK82" s="55"/>
      <c r="AL82" s="55"/>
      <c r="AM82" s="55"/>
      <c r="AN82" s="154"/>
      <c r="AO82" s="55"/>
      <c r="AP82" s="55"/>
      <c r="AQ82" s="55"/>
      <c r="AR82" s="81"/>
      <c r="AS82" s="286"/>
      <c r="AT82" s="286"/>
    </row>
    <row r="83" spans="1:46" ht="17.25" customHeight="1" x14ac:dyDescent="0.35">
      <c r="A83" s="530"/>
      <c r="B83" s="662"/>
      <c r="C83" s="7" t="s">
        <v>386</v>
      </c>
      <c r="D83" s="368">
        <f t="shared" si="14"/>
        <v>0</v>
      </c>
      <c r="E83" s="154"/>
      <c r="F83" s="55"/>
      <c r="G83" s="55"/>
      <c r="H83" s="55"/>
      <c r="I83" s="55"/>
      <c r="J83" s="154"/>
      <c r="K83" s="55"/>
      <c r="L83" s="55"/>
      <c r="M83" s="55"/>
      <c r="N83" s="55"/>
      <c r="O83" s="154"/>
      <c r="P83" s="55"/>
      <c r="Q83" s="55"/>
      <c r="R83" s="55"/>
      <c r="S83" s="55"/>
      <c r="T83" s="154"/>
      <c r="U83" s="55"/>
      <c r="V83" s="55"/>
      <c r="W83" s="55"/>
      <c r="X83" s="55"/>
      <c r="Y83" s="154"/>
      <c r="Z83" s="55"/>
      <c r="AA83" s="55"/>
      <c r="AB83" s="55"/>
      <c r="AC83" s="55"/>
      <c r="AD83" s="154"/>
      <c r="AE83" s="55"/>
      <c r="AF83" s="55"/>
      <c r="AG83" s="55"/>
      <c r="AH83" s="55"/>
      <c r="AI83" s="154"/>
      <c r="AJ83" s="55"/>
      <c r="AK83" s="55"/>
      <c r="AL83" s="55"/>
      <c r="AM83" s="55"/>
      <c r="AN83" s="154"/>
      <c r="AO83" s="55"/>
      <c r="AP83" s="55"/>
      <c r="AQ83" s="55"/>
      <c r="AR83" s="81"/>
      <c r="AS83" s="286"/>
      <c r="AT83" s="286"/>
    </row>
    <row r="84" spans="1:46" x14ac:dyDescent="0.35">
      <c r="A84" s="530"/>
      <c r="B84" s="662"/>
      <c r="C84" s="7" t="s">
        <v>387</v>
      </c>
      <c r="D84" s="368">
        <f t="shared" si="14"/>
        <v>0</v>
      </c>
      <c r="E84" s="154"/>
      <c r="F84" s="55"/>
      <c r="G84" s="55"/>
      <c r="H84" s="55"/>
      <c r="I84" s="55"/>
      <c r="J84" s="154"/>
      <c r="K84" s="55"/>
      <c r="L84" s="55"/>
      <c r="M84" s="55"/>
      <c r="N84" s="55"/>
      <c r="O84" s="154"/>
      <c r="P84" s="55"/>
      <c r="Q84" s="55"/>
      <c r="R84" s="55"/>
      <c r="S84" s="55"/>
      <c r="T84" s="154"/>
      <c r="U84" s="55"/>
      <c r="V84" s="55"/>
      <c r="W84" s="55"/>
      <c r="X84" s="55"/>
      <c r="Y84" s="154"/>
      <c r="Z84" s="55"/>
      <c r="AA84" s="55"/>
      <c r="AB84" s="55"/>
      <c r="AC84" s="55"/>
      <c r="AD84" s="154"/>
      <c r="AE84" s="55"/>
      <c r="AF84" s="55"/>
      <c r="AG84" s="55"/>
      <c r="AH84" s="55"/>
      <c r="AI84" s="154"/>
      <c r="AJ84" s="55"/>
      <c r="AK84" s="55"/>
      <c r="AL84" s="55"/>
      <c r="AM84" s="55"/>
      <c r="AN84" s="154"/>
      <c r="AO84" s="55"/>
      <c r="AP84" s="55"/>
      <c r="AQ84" s="55"/>
      <c r="AR84" s="81"/>
      <c r="AS84" s="286"/>
      <c r="AT84" s="286"/>
    </row>
    <row r="85" spans="1:46" ht="29" x14ac:dyDescent="0.35">
      <c r="A85" s="530"/>
      <c r="B85" s="662"/>
      <c r="C85" s="7" t="s">
        <v>388</v>
      </c>
      <c r="D85" s="368">
        <f t="shared" si="14"/>
        <v>0</v>
      </c>
      <c r="E85" s="154"/>
      <c r="F85" s="55"/>
      <c r="G85" s="55"/>
      <c r="H85" s="55"/>
      <c r="I85" s="55"/>
      <c r="J85" s="154"/>
      <c r="K85" s="55"/>
      <c r="L85" s="55"/>
      <c r="M85" s="55"/>
      <c r="N85" s="55"/>
      <c r="O85" s="154"/>
      <c r="P85" s="55"/>
      <c r="Q85" s="55"/>
      <c r="R85" s="55"/>
      <c r="S85" s="55"/>
      <c r="T85" s="154"/>
      <c r="U85" s="55"/>
      <c r="V85" s="55"/>
      <c r="W85" s="55"/>
      <c r="X85" s="55"/>
      <c r="Y85" s="154"/>
      <c r="Z85" s="55"/>
      <c r="AA85" s="55"/>
      <c r="AB85" s="55"/>
      <c r="AC85" s="55"/>
      <c r="AD85" s="154"/>
      <c r="AE85" s="55"/>
      <c r="AF85" s="55"/>
      <c r="AG85" s="55"/>
      <c r="AH85" s="55"/>
      <c r="AI85" s="154"/>
      <c r="AJ85" s="55"/>
      <c r="AK85" s="55"/>
      <c r="AL85" s="55"/>
      <c r="AM85" s="55"/>
      <c r="AN85" s="154"/>
      <c r="AO85" s="55"/>
      <c r="AP85" s="55"/>
      <c r="AQ85" s="55"/>
      <c r="AR85" s="81"/>
      <c r="AS85" s="286"/>
      <c r="AT85" s="286"/>
    </row>
    <row r="86" spans="1:46" x14ac:dyDescent="0.35">
      <c r="A86" s="530"/>
      <c r="B86" s="662"/>
      <c r="C86" s="7" t="s">
        <v>389</v>
      </c>
      <c r="D86" s="368">
        <f t="shared" si="14"/>
        <v>0</v>
      </c>
      <c r="E86" s="154"/>
      <c r="F86" s="55"/>
      <c r="G86" s="55"/>
      <c r="H86" s="55"/>
      <c r="I86" s="55"/>
      <c r="J86" s="154"/>
      <c r="K86" s="55"/>
      <c r="L86" s="55"/>
      <c r="M86" s="55"/>
      <c r="N86" s="55"/>
      <c r="O86" s="154"/>
      <c r="P86" s="55"/>
      <c r="Q86" s="55"/>
      <c r="R86" s="55"/>
      <c r="S86" s="55"/>
      <c r="T86" s="154"/>
      <c r="U86" s="55"/>
      <c r="V86" s="55"/>
      <c r="W86" s="55"/>
      <c r="X86" s="55"/>
      <c r="Y86" s="154"/>
      <c r="Z86" s="55"/>
      <c r="AA86" s="55"/>
      <c r="AB86" s="55"/>
      <c r="AC86" s="55"/>
      <c r="AD86" s="154"/>
      <c r="AE86" s="55"/>
      <c r="AF86" s="55"/>
      <c r="AG86" s="55"/>
      <c r="AH86" s="55"/>
      <c r="AI86" s="154"/>
      <c r="AJ86" s="55"/>
      <c r="AK86" s="55"/>
      <c r="AL86" s="55"/>
      <c r="AM86" s="55"/>
      <c r="AN86" s="154"/>
      <c r="AO86" s="55"/>
      <c r="AP86" s="55"/>
      <c r="AQ86" s="55"/>
      <c r="AR86" s="81"/>
      <c r="AS86" s="286"/>
      <c r="AT86" s="286"/>
    </row>
    <row r="87" spans="1:46" x14ac:dyDescent="0.35">
      <c r="A87" s="530"/>
      <c r="B87" s="662"/>
      <c r="C87" s="7" t="s">
        <v>390</v>
      </c>
      <c r="D87" s="368">
        <f t="shared" si="14"/>
        <v>0</v>
      </c>
      <c r="E87" s="154"/>
      <c r="F87" s="55"/>
      <c r="G87" s="55"/>
      <c r="H87" s="55"/>
      <c r="I87" s="55"/>
      <c r="J87" s="154"/>
      <c r="K87" s="55"/>
      <c r="L87" s="55"/>
      <c r="M87" s="55"/>
      <c r="N87" s="55"/>
      <c r="O87" s="154"/>
      <c r="P87" s="55"/>
      <c r="Q87" s="55"/>
      <c r="R87" s="55"/>
      <c r="S87" s="55"/>
      <c r="T87" s="154"/>
      <c r="U87" s="55"/>
      <c r="V87" s="55"/>
      <c r="W87" s="55"/>
      <c r="X87" s="55"/>
      <c r="Y87" s="154"/>
      <c r="Z87" s="55"/>
      <c r="AA87" s="55"/>
      <c r="AB87" s="55"/>
      <c r="AC87" s="55"/>
      <c r="AD87" s="154"/>
      <c r="AE87" s="55"/>
      <c r="AF87" s="55"/>
      <c r="AG87" s="55"/>
      <c r="AH87" s="55"/>
      <c r="AI87" s="154"/>
      <c r="AJ87" s="55"/>
      <c r="AK87" s="55"/>
      <c r="AL87" s="55"/>
      <c r="AM87" s="55"/>
      <c r="AN87" s="154"/>
      <c r="AO87" s="55"/>
      <c r="AP87" s="55"/>
      <c r="AQ87" s="55"/>
      <c r="AR87" s="81"/>
      <c r="AS87" s="286"/>
      <c r="AT87" s="286"/>
    </row>
    <row r="88" spans="1:46" x14ac:dyDescent="0.35">
      <c r="A88" s="530"/>
      <c r="B88" s="662"/>
      <c r="C88" s="7" t="s">
        <v>391</v>
      </c>
      <c r="D88" s="368">
        <f t="shared" si="14"/>
        <v>0</v>
      </c>
      <c r="E88" s="154"/>
      <c r="F88" s="55"/>
      <c r="G88" s="55"/>
      <c r="H88" s="55"/>
      <c r="I88" s="55"/>
      <c r="J88" s="154"/>
      <c r="K88" s="55"/>
      <c r="L88" s="55"/>
      <c r="M88" s="55"/>
      <c r="N88" s="55"/>
      <c r="O88" s="154"/>
      <c r="P88" s="55"/>
      <c r="Q88" s="55"/>
      <c r="R88" s="55"/>
      <c r="S88" s="55"/>
      <c r="T88" s="154"/>
      <c r="U88" s="55"/>
      <c r="V88" s="55"/>
      <c r="W88" s="55"/>
      <c r="X88" s="55"/>
      <c r="Y88" s="154"/>
      <c r="Z88" s="55"/>
      <c r="AA88" s="55"/>
      <c r="AB88" s="55"/>
      <c r="AC88" s="55"/>
      <c r="AD88" s="154"/>
      <c r="AE88" s="55"/>
      <c r="AF88" s="55"/>
      <c r="AG88" s="55"/>
      <c r="AH88" s="55"/>
      <c r="AI88" s="154"/>
      <c r="AJ88" s="55"/>
      <c r="AK88" s="55"/>
      <c r="AL88" s="55"/>
      <c r="AM88" s="55"/>
      <c r="AN88" s="154"/>
      <c r="AO88" s="55"/>
      <c r="AP88" s="55"/>
      <c r="AQ88" s="55"/>
      <c r="AR88" s="81"/>
      <c r="AS88" s="286"/>
      <c r="AT88" s="286"/>
    </row>
    <row r="89" spans="1:46" x14ac:dyDescent="0.35">
      <c r="A89" s="530"/>
      <c r="B89" s="662"/>
      <c r="C89" s="7" t="s">
        <v>392</v>
      </c>
      <c r="D89" s="368">
        <f t="shared" si="14"/>
        <v>0</v>
      </c>
      <c r="E89" s="154"/>
      <c r="F89" s="55"/>
      <c r="G89" s="55"/>
      <c r="H89" s="55"/>
      <c r="I89" s="55"/>
      <c r="J89" s="154"/>
      <c r="K89" s="55"/>
      <c r="L89" s="55"/>
      <c r="M89" s="55"/>
      <c r="N89" s="55"/>
      <c r="O89" s="154"/>
      <c r="P89" s="55"/>
      <c r="Q89" s="55"/>
      <c r="R89" s="55"/>
      <c r="S89" s="55"/>
      <c r="T89" s="154"/>
      <c r="U89" s="55"/>
      <c r="V89" s="55"/>
      <c r="W89" s="55"/>
      <c r="X89" s="55"/>
      <c r="Y89" s="154"/>
      <c r="Z89" s="55"/>
      <c r="AA89" s="55"/>
      <c r="AB89" s="55"/>
      <c r="AC89" s="55"/>
      <c r="AD89" s="154"/>
      <c r="AE89" s="55"/>
      <c r="AF89" s="55"/>
      <c r="AG89" s="55"/>
      <c r="AH89" s="55"/>
      <c r="AI89" s="154"/>
      <c r="AJ89" s="55"/>
      <c r="AK89" s="55"/>
      <c r="AL89" s="55"/>
      <c r="AM89" s="55"/>
      <c r="AN89" s="154"/>
      <c r="AO89" s="55"/>
      <c r="AP89" s="55"/>
      <c r="AQ89" s="55"/>
      <c r="AR89" s="81"/>
      <c r="AS89" s="286"/>
      <c r="AT89" s="286"/>
    </row>
    <row r="90" spans="1:46" x14ac:dyDescent="0.35">
      <c r="A90" s="530"/>
      <c r="B90" s="662"/>
      <c r="C90" s="266" t="s">
        <v>393</v>
      </c>
      <c r="D90" s="368">
        <f t="shared" si="14"/>
        <v>0</v>
      </c>
      <c r="E90" s="154"/>
      <c r="F90" s="55"/>
      <c r="G90" s="55"/>
      <c r="H90" s="55"/>
      <c r="I90" s="55"/>
      <c r="J90" s="154"/>
      <c r="K90" s="55"/>
      <c r="L90" s="55"/>
      <c r="M90" s="55"/>
      <c r="N90" s="55"/>
      <c r="O90" s="154"/>
      <c r="P90" s="55"/>
      <c r="Q90" s="55"/>
      <c r="R90" s="55"/>
      <c r="S90" s="55"/>
      <c r="T90" s="154"/>
      <c r="U90" s="55"/>
      <c r="V90" s="55"/>
      <c r="W90" s="55"/>
      <c r="X90" s="55"/>
      <c r="Y90" s="154"/>
      <c r="Z90" s="55"/>
      <c r="AA90" s="55"/>
      <c r="AB90" s="55"/>
      <c r="AC90" s="55"/>
      <c r="AD90" s="154"/>
      <c r="AE90" s="55"/>
      <c r="AF90" s="55"/>
      <c r="AG90" s="55"/>
      <c r="AH90" s="55"/>
      <c r="AI90" s="154"/>
      <c r="AJ90" s="55"/>
      <c r="AK90" s="55"/>
      <c r="AL90" s="55"/>
      <c r="AM90" s="55"/>
      <c r="AN90" s="154"/>
      <c r="AO90" s="55"/>
      <c r="AP90" s="55"/>
      <c r="AQ90" s="55"/>
      <c r="AR90" s="81"/>
      <c r="AS90" s="286"/>
      <c r="AT90" s="286"/>
    </row>
    <row r="91" spans="1:46" x14ac:dyDescent="0.35">
      <c r="A91" s="530"/>
      <c r="B91" s="662"/>
      <c r="C91" s="424" t="s">
        <v>368</v>
      </c>
      <c r="D91" s="368">
        <f t="shared" si="14"/>
        <v>0</v>
      </c>
      <c r="E91" s="154"/>
      <c r="F91" s="55"/>
      <c r="G91" s="55"/>
      <c r="H91" s="55"/>
      <c r="I91" s="55"/>
      <c r="J91" s="154"/>
      <c r="K91" s="55"/>
      <c r="L91" s="55"/>
      <c r="M91" s="55"/>
      <c r="N91" s="55"/>
      <c r="O91" s="154"/>
      <c r="P91" s="55"/>
      <c r="Q91" s="55"/>
      <c r="R91" s="55"/>
      <c r="S91" s="55"/>
      <c r="T91" s="154"/>
      <c r="U91" s="55"/>
      <c r="V91" s="55"/>
      <c r="W91" s="55"/>
      <c r="X91" s="55"/>
      <c r="Y91" s="154"/>
      <c r="Z91" s="55"/>
      <c r="AA91" s="55"/>
      <c r="AB91" s="55"/>
      <c r="AC91" s="55"/>
      <c r="AD91" s="154"/>
      <c r="AE91" s="55"/>
      <c r="AF91" s="55"/>
      <c r="AG91" s="55"/>
      <c r="AH91" s="55"/>
      <c r="AI91" s="154"/>
      <c r="AJ91" s="55"/>
      <c r="AK91" s="55"/>
      <c r="AL91" s="55"/>
      <c r="AM91" s="55"/>
      <c r="AN91" s="154"/>
      <c r="AO91" s="55"/>
      <c r="AP91" s="55"/>
      <c r="AQ91" s="55"/>
      <c r="AR91" s="81"/>
      <c r="AS91" s="286"/>
      <c r="AT91" s="286"/>
    </row>
    <row r="92" spans="1:46" x14ac:dyDescent="0.35">
      <c r="A92" s="530"/>
      <c r="B92" s="662"/>
      <c r="C92" s="423" t="s">
        <v>317</v>
      </c>
      <c r="D92" s="272" t="str">
        <f>_xlfn.TEXTJOIN(", ",TRUE,E92:AR92)</f>
        <v/>
      </c>
      <c r="E92" s="154"/>
      <c r="F92" s="55"/>
      <c r="G92" s="55"/>
      <c r="H92" s="55"/>
      <c r="I92" s="55"/>
      <c r="J92" s="154"/>
      <c r="K92" s="55"/>
      <c r="L92" s="55"/>
      <c r="M92" s="55"/>
      <c r="N92" s="55"/>
      <c r="O92" s="154"/>
      <c r="P92" s="55"/>
      <c r="Q92" s="55"/>
      <c r="R92" s="55"/>
      <c r="S92" s="55"/>
      <c r="T92" s="154"/>
      <c r="U92" s="55"/>
      <c r="V92" s="55"/>
      <c r="W92" s="55"/>
      <c r="X92" s="55"/>
      <c r="Y92" s="154"/>
      <c r="Z92" s="55"/>
      <c r="AA92" s="55"/>
      <c r="AB92" s="55"/>
      <c r="AC92" s="55"/>
      <c r="AD92" s="154"/>
      <c r="AE92" s="55"/>
      <c r="AF92" s="55"/>
      <c r="AG92" s="55"/>
      <c r="AH92" s="55"/>
      <c r="AI92" s="154"/>
      <c r="AJ92" s="55"/>
      <c r="AK92" s="55"/>
      <c r="AL92" s="55"/>
      <c r="AM92" s="55"/>
      <c r="AN92" s="154"/>
      <c r="AO92" s="55"/>
      <c r="AP92" s="55"/>
      <c r="AQ92" s="55"/>
      <c r="AR92" s="81"/>
      <c r="AS92" s="286"/>
      <c r="AT92" s="286"/>
    </row>
    <row r="93" spans="1:46" x14ac:dyDescent="0.35">
      <c r="A93" s="530"/>
      <c r="B93" s="662"/>
      <c r="C93" s="424" t="s">
        <v>369</v>
      </c>
      <c r="D93" s="368">
        <f t="shared" ref="D93" si="15">SUM(E93:AR93)</f>
        <v>0</v>
      </c>
      <c r="E93" s="154"/>
      <c r="F93" s="55"/>
      <c r="G93" s="55"/>
      <c r="H93" s="55"/>
      <c r="I93" s="55"/>
      <c r="J93" s="154"/>
      <c r="K93" s="55"/>
      <c r="L93" s="55"/>
      <c r="M93" s="55"/>
      <c r="N93" s="55"/>
      <c r="O93" s="154"/>
      <c r="P93" s="55"/>
      <c r="Q93" s="55"/>
      <c r="R93" s="55"/>
      <c r="S93" s="55"/>
      <c r="T93" s="154"/>
      <c r="U93" s="55"/>
      <c r="V93" s="55"/>
      <c r="W93" s="55"/>
      <c r="X93" s="55"/>
      <c r="Y93" s="154"/>
      <c r="Z93" s="55"/>
      <c r="AA93" s="55"/>
      <c r="AB93" s="55"/>
      <c r="AC93" s="55"/>
      <c r="AD93" s="154"/>
      <c r="AE93" s="55"/>
      <c r="AF93" s="55"/>
      <c r="AG93" s="55"/>
      <c r="AH93" s="55"/>
      <c r="AI93" s="154"/>
      <c r="AJ93" s="55"/>
      <c r="AK93" s="55"/>
      <c r="AL93" s="55"/>
      <c r="AM93" s="55"/>
      <c r="AN93" s="154"/>
      <c r="AO93" s="55"/>
      <c r="AP93" s="55"/>
      <c r="AQ93" s="55"/>
      <c r="AR93" s="81"/>
      <c r="AS93" s="286"/>
      <c r="AT93" s="286"/>
    </row>
    <row r="94" spans="1:46" x14ac:dyDescent="0.35">
      <c r="A94" s="530"/>
      <c r="B94" s="662"/>
      <c r="C94" s="423" t="s">
        <v>319</v>
      </c>
      <c r="D94" s="272" t="str">
        <f>_xlfn.TEXTJOIN(", ",TRUE,E94:AR94)</f>
        <v/>
      </c>
      <c r="E94" s="154"/>
      <c r="F94" s="55"/>
      <c r="G94" s="55"/>
      <c r="H94" s="55"/>
      <c r="I94" s="55"/>
      <c r="J94" s="154"/>
      <c r="K94" s="55"/>
      <c r="L94" s="55"/>
      <c r="M94" s="55"/>
      <c r="N94" s="55"/>
      <c r="O94" s="154"/>
      <c r="P94" s="55"/>
      <c r="Q94" s="55"/>
      <c r="R94" s="55"/>
      <c r="S94" s="55"/>
      <c r="T94" s="154"/>
      <c r="U94" s="55"/>
      <c r="V94" s="55"/>
      <c r="W94" s="55"/>
      <c r="X94" s="55"/>
      <c r="Y94" s="154"/>
      <c r="Z94" s="55"/>
      <c r="AA94" s="55"/>
      <c r="AB94" s="55"/>
      <c r="AC94" s="55"/>
      <c r="AD94" s="154"/>
      <c r="AE94" s="55"/>
      <c r="AF94" s="55"/>
      <c r="AG94" s="55"/>
      <c r="AH94" s="55"/>
      <c r="AI94" s="154"/>
      <c r="AJ94" s="55"/>
      <c r="AK94" s="55"/>
      <c r="AL94" s="55"/>
      <c r="AM94" s="55"/>
      <c r="AN94" s="154"/>
      <c r="AO94" s="55"/>
      <c r="AP94" s="55"/>
      <c r="AQ94" s="55"/>
      <c r="AR94" s="81"/>
      <c r="AS94" s="286"/>
      <c r="AT94" s="286"/>
    </row>
    <row r="95" spans="1:46" x14ac:dyDescent="0.35">
      <c r="A95" s="530"/>
      <c r="B95" s="662"/>
      <c r="C95" s="424" t="s">
        <v>370</v>
      </c>
      <c r="D95" s="368">
        <f>SUM(E95:AR95)</f>
        <v>0</v>
      </c>
      <c r="E95" s="247"/>
      <c r="F95" s="244"/>
      <c r="G95" s="244"/>
      <c r="H95" s="244"/>
      <c r="I95" s="244"/>
      <c r="J95" s="247"/>
      <c r="K95" s="244"/>
      <c r="L95" s="244"/>
      <c r="M95" s="244"/>
      <c r="N95" s="244"/>
      <c r="O95" s="247"/>
      <c r="P95" s="244"/>
      <c r="Q95" s="244"/>
      <c r="R95" s="244"/>
      <c r="S95" s="244"/>
      <c r="T95" s="247"/>
      <c r="U95" s="244"/>
      <c r="V95" s="244"/>
      <c r="W95" s="244"/>
      <c r="X95" s="244"/>
      <c r="Y95" s="247"/>
      <c r="Z95" s="244"/>
      <c r="AA95" s="244"/>
      <c r="AB95" s="244"/>
      <c r="AC95" s="244"/>
      <c r="AD95" s="247"/>
      <c r="AE95" s="244"/>
      <c r="AF95" s="244"/>
      <c r="AG95" s="244"/>
      <c r="AH95" s="244"/>
      <c r="AI95" s="247"/>
      <c r="AJ95" s="244"/>
      <c r="AK95" s="244"/>
      <c r="AL95" s="244"/>
      <c r="AM95" s="244"/>
      <c r="AN95" s="247"/>
      <c r="AO95" s="244"/>
      <c r="AP95" s="244"/>
      <c r="AQ95" s="244"/>
      <c r="AR95" s="246"/>
      <c r="AS95" s="286"/>
      <c r="AT95" s="286"/>
    </row>
    <row r="96" spans="1:46" x14ac:dyDescent="0.35">
      <c r="A96" s="530"/>
      <c r="B96" s="662"/>
      <c r="C96" s="425" t="s">
        <v>342</v>
      </c>
      <c r="D96" s="272" t="str">
        <f>_xlfn.TEXTJOIN(", ",TRUE,E96:AR96)</f>
        <v/>
      </c>
      <c r="E96" s="154"/>
      <c r="F96" s="55"/>
      <c r="G96" s="55"/>
      <c r="H96" s="55"/>
      <c r="I96" s="55"/>
      <c r="J96" s="154"/>
      <c r="K96" s="55"/>
      <c r="L96" s="55"/>
      <c r="M96" s="55"/>
      <c r="N96" s="55"/>
      <c r="O96" s="154"/>
      <c r="P96" s="55"/>
      <c r="Q96" s="55"/>
      <c r="R96" s="55"/>
      <c r="S96" s="55"/>
      <c r="T96" s="154"/>
      <c r="U96" s="55"/>
      <c r="V96" s="55"/>
      <c r="W96" s="55"/>
      <c r="X96" s="55"/>
      <c r="Y96" s="154"/>
      <c r="Z96" s="55"/>
      <c r="AA96" s="55"/>
      <c r="AB96" s="55"/>
      <c r="AC96" s="55"/>
      <c r="AD96" s="154"/>
      <c r="AE96" s="55"/>
      <c r="AF96" s="55"/>
      <c r="AG96" s="55"/>
      <c r="AH96" s="55"/>
      <c r="AI96" s="154"/>
      <c r="AJ96" s="55"/>
      <c r="AK96" s="55"/>
      <c r="AL96" s="55"/>
      <c r="AM96" s="55"/>
      <c r="AN96" s="154"/>
      <c r="AO96" s="55"/>
      <c r="AP96" s="55"/>
      <c r="AQ96" s="55"/>
      <c r="AR96" s="81"/>
      <c r="AS96" s="286"/>
      <c r="AT96" s="286"/>
    </row>
    <row r="97" spans="1:46" ht="15" thickBot="1" x14ac:dyDescent="0.4">
      <c r="A97" s="530"/>
      <c r="B97" s="662"/>
      <c r="C97" s="201" t="s">
        <v>374</v>
      </c>
      <c r="D97" s="326"/>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8"/>
    </row>
    <row r="98" spans="1:46" x14ac:dyDescent="0.35">
      <c r="A98" s="530"/>
      <c r="B98" s="662"/>
      <c r="C98" s="7" t="s">
        <v>378</v>
      </c>
      <c r="D98" s="376">
        <f>SUM(E98:AR98)</f>
        <v>0</v>
      </c>
      <c r="E98" s="155"/>
      <c r="F98" s="156"/>
      <c r="G98" s="156"/>
      <c r="H98" s="156"/>
      <c r="I98" s="156"/>
      <c r="J98" s="155"/>
      <c r="K98" s="156"/>
      <c r="L98" s="156"/>
      <c r="M98" s="156"/>
      <c r="N98" s="156"/>
      <c r="O98" s="155"/>
      <c r="P98" s="156"/>
      <c r="Q98" s="156"/>
      <c r="R98" s="156"/>
      <c r="S98" s="156"/>
      <c r="T98" s="155"/>
      <c r="U98" s="156"/>
      <c r="V98" s="156"/>
      <c r="W98" s="156"/>
      <c r="X98" s="156"/>
      <c r="Y98" s="155"/>
      <c r="Z98" s="156"/>
      <c r="AA98" s="156"/>
      <c r="AB98" s="156"/>
      <c r="AC98" s="156"/>
      <c r="AD98" s="155"/>
      <c r="AE98" s="156"/>
      <c r="AF98" s="156"/>
      <c r="AG98" s="156"/>
      <c r="AH98" s="156"/>
      <c r="AI98" s="155"/>
      <c r="AJ98" s="156"/>
      <c r="AK98" s="156"/>
      <c r="AL98" s="156"/>
      <c r="AM98" s="156"/>
      <c r="AN98" s="155"/>
      <c r="AO98" s="156"/>
      <c r="AP98" s="156"/>
      <c r="AQ98" s="156"/>
      <c r="AR98" s="157"/>
      <c r="AS98" s="504"/>
      <c r="AT98" s="317"/>
    </row>
    <row r="99" spans="1:46" x14ac:dyDescent="0.35">
      <c r="A99" s="530"/>
      <c r="B99" s="662"/>
      <c r="C99" s="7" t="s">
        <v>379</v>
      </c>
      <c r="D99" s="370">
        <f t="shared" ref="D99:D117" si="16">SUM(E99:AR99)</f>
        <v>0</v>
      </c>
      <c r="E99" s="155"/>
      <c r="F99" s="156"/>
      <c r="G99" s="156"/>
      <c r="H99" s="156"/>
      <c r="I99" s="156"/>
      <c r="J99" s="155"/>
      <c r="K99" s="156"/>
      <c r="L99" s="156"/>
      <c r="M99" s="156"/>
      <c r="N99" s="156"/>
      <c r="O99" s="155"/>
      <c r="P99" s="156"/>
      <c r="Q99" s="156"/>
      <c r="R99" s="156"/>
      <c r="S99" s="156"/>
      <c r="T99" s="155"/>
      <c r="U99" s="156"/>
      <c r="V99" s="156"/>
      <c r="W99" s="156"/>
      <c r="X99" s="156"/>
      <c r="Y99" s="155"/>
      <c r="Z99" s="156"/>
      <c r="AA99" s="156"/>
      <c r="AB99" s="156"/>
      <c r="AC99" s="156"/>
      <c r="AD99" s="155"/>
      <c r="AE99" s="156"/>
      <c r="AF99" s="156"/>
      <c r="AG99" s="156"/>
      <c r="AH99" s="156"/>
      <c r="AI99" s="155"/>
      <c r="AJ99" s="156"/>
      <c r="AK99" s="156"/>
      <c r="AL99" s="156"/>
      <c r="AM99" s="156"/>
      <c r="AN99" s="155"/>
      <c r="AO99" s="156"/>
      <c r="AP99" s="156"/>
      <c r="AQ99" s="156"/>
      <c r="AR99" s="157"/>
      <c r="AS99" s="286"/>
      <c r="AT99" s="286"/>
    </row>
    <row r="100" spans="1:46" x14ac:dyDescent="0.35">
      <c r="A100" s="530"/>
      <c r="B100" s="662"/>
      <c r="C100" s="7" t="s">
        <v>380</v>
      </c>
      <c r="D100" s="370">
        <f t="shared" si="16"/>
        <v>0</v>
      </c>
      <c r="E100" s="155"/>
      <c r="F100" s="156"/>
      <c r="G100" s="156"/>
      <c r="H100" s="156"/>
      <c r="I100" s="156"/>
      <c r="J100" s="155"/>
      <c r="K100" s="156"/>
      <c r="L100" s="156"/>
      <c r="M100" s="156"/>
      <c r="N100" s="156"/>
      <c r="O100" s="155"/>
      <c r="P100" s="156"/>
      <c r="Q100" s="156"/>
      <c r="R100" s="156"/>
      <c r="S100" s="156"/>
      <c r="T100" s="155"/>
      <c r="U100" s="156"/>
      <c r="V100" s="156"/>
      <c r="W100" s="156"/>
      <c r="X100" s="156"/>
      <c r="Y100" s="155"/>
      <c r="Z100" s="156"/>
      <c r="AA100" s="156"/>
      <c r="AB100" s="156"/>
      <c r="AC100" s="156"/>
      <c r="AD100" s="155"/>
      <c r="AE100" s="156"/>
      <c r="AF100" s="156"/>
      <c r="AG100" s="156"/>
      <c r="AH100" s="156"/>
      <c r="AI100" s="155"/>
      <c r="AJ100" s="156"/>
      <c r="AK100" s="156"/>
      <c r="AL100" s="156"/>
      <c r="AM100" s="156"/>
      <c r="AN100" s="155"/>
      <c r="AO100" s="156"/>
      <c r="AP100" s="156"/>
      <c r="AQ100" s="156"/>
      <c r="AR100" s="157"/>
      <c r="AS100" s="286"/>
      <c r="AT100" s="286"/>
    </row>
    <row r="101" spans="1:46" x14ac:dyDescent="0.35">
      <c r="A101" s="530"/>
      <c r="B101" s="662"/>
      <c r="C101" s="7" t="s">
        <v>381</v>
      </c>
      <c r="D101" s="370">
        <f t="shared" si="16"/>
        <v>0</v>
      </c>
      <c r="E101" s="155"/>
      <c r="F101" s="156"/>
      <c r="G101" s="156"/>
      <c r="H101" s="156"/>
      <c r="I101" s="156"/>
      <c r="J101" s="155"/>
      <c r="K101" s="156"/>
      <c r="L101" s="156"/>
      <c r="M101" s="156"/>
      <c r="N101" s="156"/>
      <c r="O101" s="155"/>
      <c r="P101" s="156"/>
      <c r="Q101" s="156"/>
      <c r="R101" s="156"/>
      <c r="S101" s="156"/>
      <c r="T101" s="155"/>
      <c r="U101" s="156"/>
      <c r="V101" s="156"/>
      <c r="W101" s="156"/>
      <c r="X101" s="156"/>
      <c r="Y101" s="155"/>
      <c r="Z101" s="156"/>
      <c r="AA101" s="156"/>
      <c r="AB101" s="156"/>
      <c r="AC101" s="156"/>
      <c r="AD101" s="155"/>
      <c r="AE101" s="156"/>
      <c r="AF101" s="156"/>
      <c r="AG101" s="156"/>
      <c r="AH101" s="156"/>
      <c r="AI101" s="155"/>
      <c r="AJ101" s="156"/>
      <c r="AK101" s="156"/>
      <c r="AL101" s="156"/>
      <c r="AM101" s="156"/>
      <c r="AN101" s="155"/>
      <c r="AO101" s="156"/>
      <c r="AP101" s="156"/>
      <c r="AQ101" s="156"/>
      <c r="AR101" s="157"/>
      <c r="AS101" s="286"/>
      <c r="AT101" s="286"/>
    </row>
    <row r="102" spans="1:46" x14ac:dyDescent="0.35">
      <c r="A102" s="530"/>
      <c r="B102" s="662"/>
      <c r="C102" s="7" t="s">
        <v>382</v>
      </c>
      <c r="D102" s="370">
        <f t="shared" si="16"/>
        <v>0</v>
      </c>
      <c r="E102" s="155"/>
      <c r="F102" s="156"/>
      <c r="G102" s="156"/>
      <c r="H102" s="156"/>
      <c r="I102" s="156"/>
      <c r="J102" s="155"/>
      <c r="K102" s="156"/>
      <c r="L102" s="156"/>
      <c r="M102" s="156"/>
      <c r="N102" s="156"/>
      <c r="O102" s="155"/>
      <c r="P102" s="156"/>
      <c r="Q102" s="156"/>
      <c r="R102" s="156"/>
      <c r="S102" s="156"/>
      <c r="T102" s="155"/>
      <c r="U102" s="156"/>
      <c r="V102" s="156"/>
      <c r="W102" s="156"/>
      <c r="X102" s="156"/>
      <c r="Y102" s="155"/>
      <c r="Z102" s="156"/>
      <c r="AA102" s="156"/>
      <c r="AB102" s="156"/>
      <c r="AC102" s="156"/>
      <c r="AD102" s="155"/>
      <c r="AE102" s="156"/>
      <c r="AF102" s="156"/>
      <c r="AG102" s="156"/>
      <c r="AH102" s="156"/>
      <c r="AI102" s="155"/>
      <c r="AJ102" s="156"/>
      <c r="AK102" s="156"/>
      <c r="AL102" s="156"/>
      <c r="AM102" s="156"/>
      <c r="AN102" s="155"/>
      <c r="AO102" s="156"/>
      <c r="AP102" s="156"/>
      <c r="AQ102" s="156"/>
      <c r="AR102" s="157"/>
      <c r="AS102" s="286"/>
      <c r="AT102" s="286"/>
    </row>
    <row r="103" spans="1:46" x14ac:dyDescent="0.35">
      <c r="A103" s="530"/>
      <c r="B103" s="662"/>
      <c r="C103" s="7" t="s">
        <v>383</v>
      </c>
      <c r="D103" s="370">
        <f t="shared" si="16"/>
        <v>0</v>
      </c>
      <c r="E103" s="155"/>
      <c r="F103" s="156"/>
      <c r="G103" s="156"/>
      <c r="H103" s="156"/>
      <c r="I103" s="156"/>
      <c r="J103" s="155"/>
      <c r="K103" s="156"/>
      <c r="L103" s="156"/>
      <c r="M103" s="156"/>
      <c r="N103" s="156"/>
      <c r="O103" s="155"/>
      <c r="P103" s="156"/>
      <c r="Q103" s="156"/>
      <c r="R103" s="156"/>
      <c r="S103" s="156"/>
      <c r="T103" s="155"/>
      <c r="U103" s="156"/>
      <c r="V103" s="156"/>
      <c r="W103" s="156"/>
      <c r="X103" s="156"/>
      <c r="Y103" s="155"/>
      <c r="Z103" s="156"/>
      <c r="AA103" s="156"/>
      <c r="AB103" s="156"/>
      <c r="AC103" s="156"/>
      <c r="AD103" s="155"/>
      <c r="AE103" s="156"/>
      <c r="AF103" s="156"/>
      <c r="AG103" s="156"/>
      <c r="AH103" s="156"/>
      <c r="AI103" s="155"/>
      <c r="AJ103" s="156"/>
      <c r="AK103" s="156"/>
      <c r="AL103" s="156"/>
      <c r="AM103" s="156"/>
      <c r="AN103" s="155"/>
      <c r="AO103" s="156"/>
      <c r="AP103" s="156"/>
      <c r="AQ103" s="156"/>
      <c r="AR103" s="157"/>
      <c r="AS103" s="286"/>
      <c r="AT103" s="286"/>
    </row>
    <row r="104" spans="1:46" x14ac:dyDescent="0.35">
      <c r="A104" s="530"/>
      <c r="B104" s="662"/>
      <c r="C104" s="7" t="s">
        <v>384</v>
      </c>
      <c r="D104" s="370">
        <f t="shared" si="16"/>
        <v>0</v>
      </c>
      <c r="E104" s="155"/>
      <c r="F104" s="156"/>
      <c r="G104" s="156"/>
      <c r="H104" s="156"/>
      <c r="I104" s="156"/>
      <c r="J104" s="155"/>
      <c r="K104" s="156"/>
      <c r="L104" s="156"/>
      <c r="M104" s="156"/>
      <c r="N104" s="156"/>
      <c r="O104" s="155"/>
      <c r="P104" s="156"/>
      <c r="Q104" s="156"/>
      <c r="R104" s="156"/>
      <c r="S104" s="156"/>
      <c r="T104" s="155"/>
      <c r="U104" s="156"/>
      <c r="V104" s="156"/>
      <c r="W104" s="156"/>
      <c r="X104" s="156"/>
      <c r="Y104" s="155"/>
      <c r="Z104" s="156"/>
      <c r="AA104" s="156"/>
      <c r="AB104" s="156"/>
      <c r="AC104" s="156"/>
      <c r="AD104" s="155"/>
      <c r="AE104" s="156"/>
      <c r="AF104" s="156"/>
      <c r="AG104" s="156"/>
      <c r="AH104" s="156"/>
      <c r="AI104" s="155"/>
      <c r="AJ104" s="156"/>
      <c r="AK104" s="156"/>
      <c r="AL104" s="156"/>
      <c r="AM104" s="156"/>
      <c r="AN104" s="155"/>
      <c r="AO104" s="156"/>
      <c r="AP104" s="156"/>
      <c r="AQ104" s="156"/>
      <c r="AR104" s="157"/>
      <c r="AS104" s="286"/>
      <c r="AT104" s="286"/>
    </row>
    <row r="105" spans="1:46" x14ac:dyDescent="0.35">
      <c r="A105" s="530"/>
      <c r="B105" s="662"/>
      <c r="C105" s="7" t="s">
        <v>385</v>
      </c>
      <c r="D105" s="370">
        <f t="shared" si="16"/>
        <v>0</v>
      </c>
      <c r="E105" s="155"/>
      <c r="F105" s="156"/>
      <c r="G105" s="156"/>
      <c r="H105" s="156"/>
      <c r="I105" s="156"/>
      <c r="J105" s="155"/>
      <c r="K105" s="156"/>
      <c r="L105" s="156"/>
      <c r="M105" s="156"/>
      <c r="N105" s="156"/>
      <c r="O105" s="155"/>
      <c r="P105" s="156"/>
      <c r="Q105" s="156"/>
      <c r="R105" s="156"/>
      <c r="S105" s="156"/>
      <c r="T105" s="155"/>
      <c r="U105" s="156"/>
      <c r="V105" s="156"/>
      <c r="W105" s="156"/>
      <c r="X105" s="156"/>
      <c r="Y105" s="155"/>
      <c r="Z105" s="156"/>
      <c r="AA105" s="156"/>
      <c r="AB105" s="156"/>
      <c r="AC105" s="156"/>
      <c r="AD105" s="155"/>
      <c r="AE105" s="156"/>
      <c r="AF105" s="156"/>
      <c r="AG105" s="156"/>
      <c r="AH105" s="156"/>
      <c r="AI105" s="155"/>
      <c r="AJ105" s="156"/>
      <c r="AK105" s="156"/>
      <c r="AL105" s="156"/>
      <c r="AM105" s="156"/>
      <c r="AN105" s="155"/>
      <c r="AO105" s="156"/>
      <c r="AP105" s="156"/>
      <c r="AQ105" s="156"/>
      <c r="AR105" s="157"/>
      <c r="AS105" s="286"/>
      <c r="AT105" s="286"/>
    </row>
    <row r="106" spans="1:46" ht="18.75" customHeight="1" x14ac:dyDescent="0.35">
      <c r="A106" s="530"/>
      <c r="B106" s="662"/>
      <c r="C106" s="7" t="s">
        <v>359</v>
      </c>
      <c r="D106" s="370">
        <f t="shared" si="16"/>
        <v>0</v>
      </c>
      <c r="E106" s="155"/>
      <c r="F106" s="156"/>
      <c r="G106" s="156"/>
      <c r="H106" s="156"/>
      <c r="I106" s="156"/>
      <c r="J106" s="155"/>
      <c r="K106" s="156"/>
      <c r="L106" s="156"/>
      <c r="M106" s="156"/>
      <c r="N106" s="156"/>
      <c r="O106" s="155"/>
      <c r="P106" s="156"/>
      <c r="Q106" s="156"/>
      <c r="R106" s="156"/>
      <c r="S106" s="156"/>
      <c r="T106" s="155"/>
      <c r="U106" s="156"/>
      <c r="V106" s="156"/>
      <c r="W106" s="156"/>
      <c r="X106" s="156"/>
      <c r="Y106" s="155"/>
      <c r="Z106" s="156"/>
      <c r="AA106" s="156"/>
      <c r="AB106" s="156"/>
      <c r="AC106" s="156"/>
      <c r="AD106" s="155"/>
      <c r="AE106" s="156"/>
      <c r="AF106" s="156"/>
      <c r="AG106" s="156"/>
      <c r="AH106" s="156"/>
      <c r="AI106" s="155"/>
      <c r="AJ106" s="156"/>
      <c r="AK106" s="156"/>
      <c r="AL106" s="156"/>
      <c r="AM106" s="156"/>
      <c r="AN106" s="155"/>
      <c r="AO106" s="156"/>
      <c r="AP106" s="156"/>
      <c r="AQ106" s="156"/>
      <c r="AR106" s="157"/>
      <c r="AS106" s="286"/>
      <c r="AT106" s="286"/>
    </row>
    <row r="107" spans="1:46" ht="17.25" customHeight="1" x14ac:dyDescent="0.35">
      <c r="A107" s="530"/>
      <c r="B107" s="662"/>
      <c r="C107" s="7" t="s">
        <v>386</v>
      </c>
      <c r="D107" s="370">
        <f t="shared" si="16"/>
        <v>0</v>
      </c>
      <c r="E107" s="155"/>
      <c r="F107" s="156"/>
      <c r="G107" s="156"/>
      <c r="H107" s="156"/>
      <c r="I107" s="156"/>
      <c r="J107" s="155"/>
      <c r="K107" s="156"/>
      <c r="L107" s="156"/>
      <c r="M107" s="156"/>
      <c r="N107" s="156"/>
      <c r="O107" s="155"/>
      <c r="P107" s="156"/>
      <c r="Q107" s="156"/>
      <c r="R107" s="156"/>
      <c r="S107" s="156"/>
      <c r="T107" s="155"/>
      <c r="U107" s="156"/>
      <c r="V107" s="156"/>
      <c r="W107" s="156"/>
      <c r="X107" s="156"/>
      <c r="Y107" s="155"/>
      <c r="Z107" s="156"/>
      <c r="AA107" s="156"/>
      <c r="AB107" s="156"/>
      <c r="AC107" s="156"/>
      <c r="AD107" s="155"/>
      <c r="AE107" s="156"/>
      <c r="AF107" s="156"/>
      <c r="AG107" s="156"/>
      <c r="AH107" s="156"/>
      <c r="AI107" s="155"/>
      <c r="AJ107" s="156"/>
      <c r="AK107" s="156"/>
      <c r="AL107" s="156"/>
      <c r="AM107" s="156"/>
      <c r="AN107" s="155"/>
      <c r="AO107" s="156"/>
      <c r="AP107" s="156"/>
      <c r="AQ107" s="156"/>
      <c r="AR107" s="157"/>
      <c r="AS107" s="286"/>
      <c r="AT107" s="286"/>
    </row>
    <row r="108" spans="1:46" x14ac:dyDescent="0.35">
      <c r="A108" s="530"/>
      <c r="B108" s="662"/>
      <c r="C108" s="7" t="s">
        <v>387</v>
      </c>
      <c r="D108" s="370">
        <f t="shared" si="16"/>
        <v>0</v>
      </c>
      <c r="E108" s="155"/>
      <c r="F108" s="156"/>
      <c r="G108" s="156"/>
      <c r="H108" s="156"/>
      <c r="I108" s="156"/>
      <c r="J108" s="155"/>
      <c r="K108" s="156"/>
      <c r="L108" s="156"/>
      <c r="M108" s="156"/>
      <c r="N108" s="156"/>
      <c r="O108" s="155"/>
      <c r="P108" s="156"/>
      <c r="Q108" s="156"/>
      <c r="R108" s="156"/>
      <c r="S108" s="156"/>
      <c r="T108" s="155"/>
      <c r="U108" s="156"/>
      <c r="V108" s="156"/>
      <c r="W108" s="156"/>
      <c r="X108" s="156"/>
      <c r="Y108" s="155"/>
      <c r="Z108" s="156"/>
      <c r="AA108" s="156"/>
      <c r="AB108" s="156"/>
      <c r="AC108" s="156"/>
      <c r="AD108" s="155"/>
      <c r="AE108" s="156"/>
      <c r="AF108" s="156"/>
      <c r="AG108" s="156"/>
      <c r="AH108" s="156"/>
      <c r="AI108" s="155"/>
      <c r="AJ108" s="156"/>
      <c r="AK108" s="156"/>
      <c r="AL108" s="156"/>
      <c r="AM108" s="156"/>
      <c r="AN108" s="155"/>
      <c r="AO108" s="156"/>
      <c r="AP108" s="156"/>
      <c r="AQ108" s="156"/>
      <c r="AR108" s="157"/>
      <c r="AS108" s="286"/>
      <c r="AT108" s="286"/>
    </row>
    <row r="109" spans="1:46" ht="29" x14ac:dyDescent="0.35">
      <c r="A109" s="530"/>
      <c r="B109" s="662"/>
      <c r="C109" s="7" t="s">
        <v>388</v>
      </c>
      <c r="D109" s="370">
        <f t="shared" si="16"/>
        <v>0</v>
      </c>
      <c r="E109" s="155"/>
      <c r="F109" s="156"/>
      <c r="G109" s="156"/>
      <c r="H109" s="156"/>
      <c r="I109" s="156"/>
      <c r="J109" s="155"/>
      <c r="K109" s="156"/>
      <c r="L109" s="156"/>
      <c r="M109" s="156"/>
      <c r="N109" s="156"/>
      <c r="O109" s="155"/>
      <c r="P109" s="156"/>
      <c r="Q109" s="156"/>
      <c r="R109" s="156"/>
      <c r="S109" s="156"/>
      <c r="T109" s="155"/>
      <c r="U109" s="156"/>
      <c r="V109" s="156"/>
      <c r="W109" s="156"/>
      <c r="X109" s="156"/>
      <c r="Y109" s="155"/>
      <c r="Z109" s="156"/>
      <c r="AA109" s="156"/>
      <c r="AB109" s="156"/>
      <c r="AC109" s="156"/>
      <c r="AD109" s="155"/>
      <c r="AE109" s="156"/>
      <c r="AF109" s="156"/>
      <c r="AG109" s="156"/>
      <c r="AH109" s="156"/>
      <c r="AI109" s="155"/>
      <c r="AJ109" s="156"/>
      <c r="AK109" s="156"/>
      <c r="AL109" s="156"/>
      <c r="AM109" s="156"/>
      <c r="AN109" s="155"/>
      <c r="AO109" s="156"/>
      <c r="AP109" s="156"/>
      <c r="AQ109" s="156"/>
      <c r="AR109" s="157"/>
      <c r="AS109" s="286"/>
      <c r="AT109" s="286"/>
    </row>
    <row r="110" spans="1:46" x14ac:dyDescent="0.35">
      <c r="A110" s="530"/>
      <c r="B110" s="662"/>
      <c r="C110" s="7" t="s">
        <v>389</v>
      </c>
      <c r="D110" s="370">
        <f t="shared" si="16"/>
        <v>0</v>
      </c>
      <c r="E110" s="155"/>
      <c r="F110" s="156"/>
      <c r="G110" s="156"/>
      <c r="H110" s="156"/>
      <c r="I110" s="156"/>
      <c r="J110" s="155"/>
      <c r="K110" s="156"/>
      <c r="L110" s="156"/>
      <c r="M110" s="156"/>
      <c r="N110" s="156"/>
      <c r="O110" s="155"/>
      <c r="P110" s="156"/>
      <c r="Q110" s="156"/>
      <c r="R110" s="156"/>
      <c r="S110" s="156"/>
      <c r="T110" s="155"/>
      <c r="U110" s="156"/>
      <c r="V110" s="156"/>
      <c r="W110" s="156"/>
      <c r="X110" s="156"/>
      <c r="Y110" s="155"/>
      <c r="Z110" s="156"/>
      <c r="AA110" s="156"/>
      <c r="AB110" s="156"/>
      <c r="AC110" s="156"/>
      <c r="AD110" s="155"/>
      <c r="AE110" s="156"/>
      <c r="AF110" s="156"/>
      <c r="AG110" s="156"/>
      <c r="AH110" s="156"/>
      <c r="AI110" s="155"/>
      <c r="AJ110" s="156"/>
      <c r="AK110" s="156"/>
      <c r="AL110" s="156"/>
      <c r="AM110" s="156"/>
      <c r="AN110" s="155"/>
      <c r="AO110" s="156"/>
      <c r="AP110" s="156"/>
      <c r="AQ110" s="156"/>
      <c r="AR110" s="157"/>
      <c r="AS110" s="286"/>
      <c r="AT110" s="286"/>
    </row>
    <row r="111" spans="1:46" x14ac:dyDescent="0.35">
      <c r="A111" s="530"/>
      <c r="B111" s="662"/>
      <c r="C111" s="7" t="s">
        <v>390</v>
      </c>
      <c r="D111" s="370">
        <f t="shared" si="16"/>
        <v>0</v>
      </c>
      <c r="E111" s="155"/>
      <c r="F111" s="156"/>
      <c r="G111" s="156"/>
      <c r="H111" s="156"/>
      <c r="I111" s="156"/>
      <c r="J111" s="155"/>
      <c r="K111" s="156"/>
      <c r="L111" s="156"/>
      <c r="M111" s="156"/>
      <c r="N111" s="156"/>
      <c r="O111" s="155"/>
      <c r="P111" s="156"/>
      <c r="Q111" s="156"/>
      <c r="R111" s="156"/>
      <c r="S111" s="156"/>
      <c r="T111" s="155"/>
      <c r="U111" s="156"/>
      <c r="V111" s="156"/>
      <c r="W111" s="156"/>
      <c r="X111" s="156"/>
      <c r="Y111" s="155"/>
      <c r="Z111" s="156"/>
      <c r="AA111" s="156"/>
      <c r="AB111" s="156"/>
      <c r="AC111" s="156"/>
      <c r="AD111" s="155"/>
      <c r="AE111" s="156"/>
      <c r="AF111" s="156"/>
      <c r="AG111" s="156"/>
      <c r="AH111" s="156"/>
      <c r="AI111" s="155"/>
      <c r="AJ111" s="156"/>
      <c r="AK111" s="156"/>
      <c r="AL111" s="156"/>
      <c r="AM111" s="156"/>
      <c r="AN111" s="155"/>
      <c r="AO111" s="156"/>
      <c r="AP111" s="156"/>
      <c r="AQ111" s="156"/>
      <c r="AR111" s="157"/>
      <c r="AS111" s="286"/>
      <c r="AT111" s="286"/>
    </row>
    <row r="112" spans="1:46" x14ac:dyDescent="0.35">
      <c r="A112" s="530"/>
      <c r="B112" s="662"/>
      <c r="C112" s="7" t="s">
        <v>391</v>
      </c>
      <c r="D112" s="370">
        <f t="shared" si="16"/>
        <v>0</v>
      </c>
      <c r="E112" s="155"/>
      <c r="F112" s="156"/>
      <c r="G112" s="156"/>
      <c r="H112" s="156"/>
      <c r="I112" s="156"/>
      <c r="J112" s="155"/>
      <c r="K112" s="156"/>
      <c r="L112" s="156"/>
      <c r="M112" s="156"/>
      <c r="N112" s="156"/>
      <c r="O112" s="155"/>
      <c r="P112" s="156"/>
      <c r="Q112" s="156"/>
      <c r="R112" s="156"/>
      <c r="S112" s="156"/>
      <c r="T112" s="155"/>
      <c r="U112" s="156"/>
      <c r="V112" s="156"/>
      <c r="W112" s="156"/>
      <c r="X112" s="156"/>
      <c r="Y112" s="155"/>
      <c r="Z112" s="156"/>
      <c r="AA112" s="156"/>
      <c r="AB112" s="156"/>
      <c r="AC112" s="156"/>
      <c r="AD112" s="155"/>
      <c r="AE112" s="156"/>
      <c r="AF112" s="156"/>
      <c r="AG112" s="156"/>
      <c r="AH112" s="156"/>
      <c r="AI112" s="155"/>
      <c r="AJ112" s="156"/>
      <c r="AK112" s="156"/>
      <c r="AL112" s="156"/>
      <c r="AM112" s="156"/>
      <c r="AN112" s="155"/>
      <c r="AO112" s="156"/>
      <c r="AP112" s="156"/>
      <c r="AQ112" s="156"/>
      <c r="AR112" s="157"/>
      <c r="AS112" s="286"/>
      <c r="AT112" s="286"/>
    </row>
    <row r="113" spans="1:46" x14ac:dyDescent="0.35">
      <c r="A113" s="530"/>
      <c r="B113" s="662"/>
      <c r="C113" s="266" t="s">
        <v>392</v>
      </c>
      <c r="D113" s="370">
        <f t="shared" si="16"/>
        <v>0</v>
      </c>
      <c r="E113" s="155"/>
      <c r="F113" s="156"/>
      <c r="G113" s="156"/>
      <c r="H113" s="156"/>
      <c r="I113" s="156"/>
      <c r="J113" s="155"/>
      <c r="K113" s="156"/>
      <c r="L113" s="156"/>
      <c r="M113" s="156"/>
      <c r="N113" s="156"/>
      <c r="O113" s="155"/>
      <c r="P113" s="156"/>
      <c r="Q113" s="156"/>
      <c r="R113" s="156"/>
      <c r="S113" s="156"/>
      <c r="T113" s="155"/>
      <c r="U113" s="156"/>
      <c r="V113" s="156"/>
      <c r="W113" s="156"/>
      <c r="X113" s="156"/>
      <c r="Y113" s="155"/>
      <c r="Z113" s="156"/>
      <c r="AA113" s="156"/>
      <c r="AB113" s="156"/>
      <c r="AC113" s="156"/>
      <c r="AD113" s="155"/>
      <c r="AE113" s="156"/>
      <c r="AF113" s="156"/>
      <c r="AG113" s="156"/>
      <c r="AH113" s="156"/>
      <c r="AI113" s="155"/>
      <c r="AJ113" s="156"/>
      <c r="AK113" s="156"/>
      <c r="AL113" s="156"/>
      <c r="AM113" s="156"/>
      <c r="AN113" s="155"/>
      <c r="AO113" s="156"/>
      <c r="AP113" s="156"/>
      <c r="AQ113" s="156"/>
      <c r="AR113" s="157"/>
      <c r="AS113" s="286"/>
      <c r="AT113" s="286"/>
    </row>
    <row r="114" spans="1:46" x14ac:dyDescent="0.35">
      <c r="A114" s="530"/>
      <c r="B114" s="662"/>
      <c r="C114" s="266" t="s">
        <v>393</v>
      </c>
      <c r="D114" s="370">
        <f t="shared" si="16"/>
        <v>0</v>
      </c>
      <c r="E114" s="155"/>
      <c r="F114" s="156"/>
      <c r="G114" s="156"/>
      <c r="H114" s="156"/>
      <c r="I114" s="156"/>
      <c r="J114" s="155"/>
      <c r="K114" s="156"/>
      <c r="L114" s="156"/>
      <c r="M114" s="156"/>
      <c r="N114" s="156"/>
      <c r="O114" s="155"/>
      <c r="P114" s="156"/>
      <c r="Q114" s="156"/>
      <c r="R114" s="156"/>
      <c r="S114" s="156"/>
      <c r="T114" s="155"/>
      <c r="U114" s="156"/>
      <c r="V114" s="156"/>
      <c r="W114" s="156"/>
      <c r="X114" s="156"/>
      <c r="Y114" s="155"/>
      <c r="Z114" s="156"/>
      <c r="AA114" s="156"/>
      <c r="AB114" s="156"/>
      <c r="AC114" s="156"/>
      <c r="AD114" s="155"/>
      <c r="AE114" s="156"/>
      <c r="AF114" s="156"/>
      <c r="AG114" s="156"/>
      <c r="AH114" s="156"/>
      <c r="AI114" s="155"/>
      <c r="AJ114" s="156"/>
      <c r="AK114" s="156"/>
      <c r="AL114" s="156"/>
      <c r="AM114" s="156"/>
      <c r="AN114" s="155"/>
      <c r="AO114" s="156"/>
      <c r="AP114" s="156"/>
      <c r="AQ114" s="156"/>
      <c r="AR114" s="157"/>
      <c r="AS114" s="286"/>
      <c r="AT114" s="286"/>
    </row>
    <row r="115" spans="1:46" x14ac:dyDescent="0.35">
      <c r="A115" s="530"/>
      <c r="B115" s="662"/>
      <c r="C115" s="424" t="s">
        <v>368</v>
      </c>
      <c r="D115" s="368">
        <f t="shared" si="16"/>
        <v>0</v>
      </c>
      <c r="E115" s="155"/>
      <c r="F115" s="156"/>
      <c r="G115" s="156"/>
      <c r="H115" s="156"/>
      <c r="I115" s="156"/>
      <c r="J115" s="155"/>
      <c r="K115" s="156"/>
      <c r="L115" s="156"/>
      <c r="M115" s="156"/>
      <c r="N115" s="156"/>
      <c r="O115" s="155"/>
      <c r="P115" s="156"/>
      <c r="Q115" s="156"/>
      <c r="R115" s="156"/>
      <c r="S115" s="156"/>
      <c r="T115" s="155"/>
      <c r="U115" s="156"/>
      <c r="V115" s="156"/>
      <c r="W115" s="156"/>
      <c r="X115" s="156"/>
      <c r="Y115" s="155"/>
      <c r="Z115" s="156"/>
      <c r="AA115" s="156"/>
      <c r="AB115" s="156"/>
      <c r="AC115" s="156"/>
      <c r="AD115" s="155"/>
      <c r="AE115" s="156"/>
      <c r="AF115" s="156"/>
      <c r="AG115" s="156"/>
      <c r="AH115" s="156"/>
      <c r="AI115" s="155"/>
      <c r="AJ115" s="156"/>
      <c r="AK115" s="156"/>
      <c r="AL115" s="156"/>
      <c r="AM115" s="156"/>
      <c r="AN115" s="155"/>
      <c r="AO115" s="156"/>
      <c r="AP115" s="156"/>
      <c r="AQ115" s="156"/>
      <c r="AR115" s="157"/>
      <c r="AS115" s="286"/>
      <c r="AT115" s="286"/>
    </row>
    <row r="116" spans="1:46" x14ac:dyDescent="0.35">
      <c r="A116" s="530"/>
      <c r="B116" s="662"/>
      <c r="C116" s="423" t="s">
        <v>317</v>
      </c>
      <c r="D116" s="369" t="str">
        <f>_xlfn.TEXTJOIN(", ",TRUE,E116:AR116)</f>
        <v/>
      </c>
      <c r="E116" s="155"/>
      <c r="F116" s="156"/>
      <c r="G116" s="156"/>
      <c r="H116" s="156"/>
      <c r="I116" s="156"/>
      <c r="J116" s="155"/>
      <c r="K116" s="156"/>
      <c r="L116" s="156"/>
      <c r="M116" s="156"/>
      <c r="N116" s="156"/>
      <c r="O116" s="155"/>
      <c r="P116" s="156"/>
      <c r="Q116" s="156"/>
      <c r="R116" s="156"/>
      <c r="S116" s="156"/>
      <c r="T116" s="155"/>
      <c r="U116" s="156"/>
      <c r="V116" s="156"/>
      <c r="W116" s="156"/>
      <c r="X116" s="156"/>
      <c r="Y116" s="155"/>
      <c r="Z116" s="156"/>
      <c r="AA116" s="156"/>
      <c r="AB116" s="156"/>
      <c r="AC116" s="156"/>
      <c r="AD116" s="155"/>
      <c r="AE116" s="156"/>
      <c r="AF116" s="156"/>
      <c r="AG116" s="156"/>
      <c r="AH116" s="156"/>
      <c r="AI116" s="155"/>
      <c r="AJ116" s="156"/>
      <c r="AK116" s="156"/>
      <c r="AL116" s="156"/>
      <c r="AM116" s="156"/>
      <c r="AN116" s="155"/>
      <c r="AO116" s="156"/>
      <c r="AP116" s="156"/>
      <c r="AQ116" s="156"/>
      <c r="AR116" s="157"/>
      <c r="AS116" s="286"/>
      <c r="AT116" s="286"/>
    </row>
    <row r="117" spans="1:46" x14ac:dyDescent="0.35">
      <c r="A117" s="530"/>
      <c r="B117" s="662"/>
      <c r="C117" s="424" t="s">
        <v>369</v>
      </c>
      <c r="D117" s="153">
        <f t="shared" si="16"/>
        <v>0</v>
      </c>
      <c r="E117" s="155"/>
      <c r="F117" s="156"/>
      <c r="G117" s="156"/>
      <c r="H117" s="156"/>
      <c r="I117" s="156"/>
      <c r="J117" s="155"/>
      <c r="K117" s="156"/>
      <c r="L117" s="156"/>
      <c r="M117" s="156"/>
      <c r="N117" s="156"/>
      <c r="O117" s="155"/>
      <c r="P117" s="156"/>
      <c r="Q117" s="156"/>
      <c r="R117" s="156"/>
      <c r="S117" s="156"/>
      <c r="T117" s="155"/>
      <c r="U117" s="156"/>
      <c r="V117" s="156"/>
      <c r="W117" s="156"/>
      <c r="X117" s="156"/>
      <c r="Y117" s="155"/>
      <c r="Z117" s="156"/>
      <c r="AA117" s="156"/>
      <c r="AB117" s="156"/>
      <c r="AC117" s="156"/>
      <c r="AD117" s="155"/>
      <c r="AE117" s="156"/>
      <c r="AF117" s="156"/>
      <c r="AG117" s="156"/>
      <c r="AH117" s="156"/>
      <c r="AI117" s="155"/>
      <c r="AJ117" s="156"/>
      <c r="AK117" s="156"/>
      <c r="AL117" s="156"/>
      <c r="AM117" s="156"/>
      <c r="AN117" s="155"/>
      <c r="AO117" s="156"/>
      <c r="AP117" s="156"/>
      <c r="AQ117" s="156"/>
      <c r="AR117" s="157"/>
      <c r="AS117" s="286"/>
      <c r="AT117" s="286"/>
    </row>
    <row r="118" spans="1:46" x14ac:dyDescent="0.35">
      <c r="A118" s="530"/>
      <c r="B118" s="662"/>
      <c r="C118" s="423" t="s">
        <v>319</v>
      </c>
      <c r="D118" s="369" t="str">
        <f>_xlfn.TEXTJOIN(", ",TRUE,E118:AR118)</f>
        <v/>
      </c>
      <c r="E118" s="155"/>
      <c r="F118" s="156"/>
      <c r="G118" s="156"/>
      <c r="H118" s="156"/>
      <c r="I118" s="156"/>
      <c r="J118" s="155"/>
      <c r="K118" s="156"/>
      <c r="L118" s="156"/>
      <c r="M118" s="156"/>
      <c r="N118" s="156"/>
      <c r="O118" s="155"/>
      <c r="P118" s="156"/>
      <c r="Q118" s="156"/>
      <c r="R118" s="156"/>
      <c r="S118" s="156"/>
      <c r="T118" s="155"/>
      <c r="U118" s="156"/>
      <c r="V118" s="156"/>
      <c r="W118" s="156"/>
      <c r="X118" s="156"/>
      <c r="Y118" s="155"/>
      <c r="Z118" s="156"/>
      <c r="AA118" s="156"/>
      <c r="AB118" s="156"/>
      <c r="AC118" s="156"/>
      <c r="AD118" s="155"/>
      <c r="AE118" s="156"/>
      <c r="AF118" s="156"/>
      <c r="AG118" s="156"/>
      <c r="AH118" s="156"/>
      <c r="AI118" s="155"/>
      <c r="AJ118" s="156"/>
      <c r="AK118" s="156"/>
      <c r="AL118" s="156"/>
      <c r="AM118" s="156"/>
      <c r="AN118" s="155"/>
      <c r="AO118" s="156"/>
      <c r="AP118" s="156"/>
      <c r="AQ118" s="156"/>
      <c r="AR118" s="157"/>
      <c r="AS118" s="286"/>
      <c r="AT118" s="286"/>
    </row>
    <row r="119" spans="1:46" x14ac:dyDescent="0.35">
      <c r="A119" s="530"/>
      <c r="B119" s="662"/>
      <c r="C119" s="424" t="s">
        <v>370</v>
      </c>
      <c r="D119" s="153">
        <f>SUM(E119:AR119)</f>
        <v>0</v>
      </c>
      <c r="E119" s="254"/>
      <c r="F119" s="255"/>
      <c r="G119" s="255"/>
      <c r="H119" s="255"/>
      <c r="I119" s="255"/>
      <c r="J119" s="254"/>
      <c r="K119" s="255"/>
      <c r="L119" s="255"/>
      <c r="M119" s="255"/>
      <c r="N119" s="255"/>
      <c r="O119" s="254"/>
      <c r="P119" s="255"/>
      <c r="Q119" s="255"/>
      <c r="R119" s="255"/>
      <c r="S119" s="255"/>
      <c r="T119" s="254"/>
      <c r="U119" s="255"/>
      <c r="V119" s="255"/>
      <c r="W119" s="255"/>
      <c r="X119" s="255"/>
      <c r="Y119" s="254"/>
      <c r="Z119" s="255"/>
      <c r="AA119" s="255"/>
      <c r="AB119" s="255"/>
      <c r="AC119" s="255"/>
      <c r="AD119" s="254"/>
      <c r="AE119" s="255"/>
      <c r="AF119" s="255"/>
      <c r="AG119" s="255"/>
      <c r="AH119" s="255"/>
      <c r="AI119" s="254"/>
      <c r="AJ119" s="255"/>
      <c r="AK119" s="255"/>
      <c r="AL119" s="255"/>
      <c r="AM119" s="255"/>
      <c r="AN119" s="254"/>
      <c r="AO119" s="255"/>
      <c r="AP119" s="255"/>
      <c r="AQ119" s="255"/>
      <c r="AR119" s="256"/>
      <c r="AS119" s="286"/>
      <c r="AT119" s="286"/>
    </row>
    <row r="120" spans="1:46" x14ac:dyDescent="0.35">
      <c r="A120" s="530"/>
      <c r="B120" s="662"/>
      <c r="C120" s="425" t="s">
        <v>342</v>
      </c>
      <c r="D120" s="369" t="str">
        <f>_xlfn.TEXTJOIN(", ",TRUE,E120:AR120)</f>
        <v/>
      </c>
      <c r="E120" s="155"/>
      <c r="F120" s="156"/>
      <c r="G120" s="156"/>
      <c r="H120" s="156"/>
      <c r="I120" s="156"/>
      <c r="J120" s="155"/>
      <c r="K120" s="156"/>
      <c r="L120" s="156"/>
      <c r="M120" s="156"/>
      <c r="N120" s="156"/>
      <c r="O120" s="155"/>
      <c r="P120" s="156"/>
      <c r="Q120" s="156"/>
      <c r="R120" s="156"/>
      <c r="S120" s="156"/>
      <c r="T120" s="155"/>
      <c r="U120" s="156"/>
      <c r="V120" s="156"/>
      <c r="W120" s="156"/>
      <c r="X120" s="156"/>
      <c r="Y120" s="155"/>
      <c r="Z120" s="156"/>
      <c r="AA120" s="156"/>
      <c r="AB120" s="156"/>
      <c r="AC120" s="156"/>
      <c r="AD120" s="155"/>
      <c r="AE120" s="156"/>
      <c r="AF120" s="156"/>
      <c r="AG120" s="156"/>
      <c r="AH120" s="156"/>
      <c r="AI120" s="155"/>
      <c r="AJ120" s="156"/>
      <c r="AK120" s="156"/>
      <c r="AL120" s="156"/>
      <c r="AM120" s="156"/>
      <c r="AN120" s="155"/>
      <c r="AO120" s="156"/>
      <c r="AP120" s="156"/>
      <c r="AQ120" s="156"/>
      <c r="AR120" s="157"/>
      <c r="AS120" s="286"/>
      <c r="AT120" s="286"/>
    </row>
    <row r="121" spans="1:46" ht="106" customHeight="1" x14ac:dyDescent="0.35">
      <c r="A121" s="666" t="s">
        <v>480</v>
      </c>
      <c r="B121" s="665" t="s">
        <v>480</v>
      </c>
      <c r="C121" s="322" t="s">
        <v>395</v>
      </c>
      <c r="D121" s="673"/>
      <c r="E121" s="674"/>
      <c r="F121" s="674"/>
      <c r="G121" s="674"/>
      <c r="H121" s="674"/>
      <c r="I121" s="674"/>
      <c r="J121" s="674"/>
      <c r="K121" s="674"/>
      <c r="L121" s="674"/>
      <c r="M121" s="674"/>
      <c r="N121" s="674"/>
      <c r="O121" s="674"/>
      <c r="P121" s="674"/>
      <c r="Q121" s="674"/>
      <c r="R121" s="674"/>
      <c r="S121" s="674"/>
      <c r="T121" s="674"/>
      <c r="U121" s="674"/>
      <c r="V121" s="674"/>
      <c r="W121" s="674"/>
      <c r="X121" s="674"/>
      <c r="Y121" s="674"/>
      <c r="Z121" s="674"/>
      <c r="AA121" s="674"/>
      <c r="AB121" s="674"/>
      <c r="AC121" s="674"/>
      <c r="AD121" s="674"/>
      <c r="AE121" s="674"/>
      <c r="AF121" s="674"/>
      <c r="AG121" s="674"/>
      <c r="AH121" s="674"/>
      <c r="AI121" s="674"/>
      <c r="AJ121" s="674"/>
      <c r="AK121" s="674"/>
      <c r="AL121" s="674"/>
      <c r="AM121" s="674"/>
      <c r="AN121" s="674"/>
      <c r="AO121" s="674"/>
      <c r="AP121" s="674"/>
      <c r="AQ121" s="674"/>
      <c r="AR121" s="674"/>
      <c r="AS121" s="674"/>
      <c r="AT121" s="675"/>
    </row>
    <row r="122" spans="1:46" ht="15" thickBot="1" x14ac:dyDescent="0.4">
      <c r="A122" s="530"/>
      <c r="B122" s="662"/>
      <c r="C122" s="172" t="s">
        <v>396</v>
      </c>
      <c r="D122" s="721"/>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722"/>
      <c r="AL122" s="722"/>
      <c r="AM122" s="722"/>
      <c r="AN122" s="722"/>
      <c r="AO122" s="722"/>
      <c r="AP122" s="722"/>
      <c r="AQ122" s="722"/>
      <c r="AR122" s="722"/>
      <c r="AS122" s="722"/>
      <c r="AT122" s="723"/>
    </row>
    <row r="123" spans="1:46" x14ac:dyDescent="0.35">
      <c r="A123" s="530"/>
      <c r="B123" s="662"/>
      <c r="C123" s="257" t="s">
        <v>397</v>
      </c>
      <c r="D123" s="377">
        <f t="shared" ref="D123:D129" si="17">SUM(E123:AR123)</f>
        <v>0</v>
      </c>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86"/>
      <c r="AS123" s="317"/>
      <c r="AT123" s="513"/>
    </row>
    <row r="124" spans="1:46" x14ac:dyDescent="0.35">
      <c r="A124" s="530"/>
      <c r="B124" s="662"/>
      <c r="C124" s="257" t="s">
        <v>398</v>
      </c>
      <c r="D124" s="364">
        <f t="shared" si="17"/>
        <v>0</v>
      </c>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86"/>
      <c r="AS124" s="286"/>
      <c r="AT124" s="286"/>
    </row>
    <row r="125" spans="1:46" x14ac:dyDescent="0.35">
      <c r="A125" s="530"/>
      <c r="B125" s="662"/>
      <c r="C125" s="257" t="s">
        <v>399</v>
      </c>
      <c r="D125" s="364">
        <f t="shared" si="17"/>
        <v>0</v>
      </c>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86"/>
      <c r="AS125" s="286"/>
      <c r="AT125" s="286"/>
    </row>
    <row r="126" spans="1:46" x14ac:dyDescent="0.35">
      <c r="A126" s="530"/>
      <c r="B126" s="662"/>
      <c r="C126" s="257" t="s">
        <v>400</v>
      </c>
      <c r="D126" s="364">
        <f t="shared" si="17"/>
        <v>0</v>
      </c>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86"/>
      <c r="AS126" s="286"/>
      <c r="AT126" s="286"/>
    </row>
    <row r="127" spans="1:46" x14ac:dyDescent="0.35">
      <c r="A127" s="530"/>
      <c r="B127" s="662"/>
      <c r="C127" s="424" t="s">
        <v>368</v>
      </c>
      <c r="D127" s="368">
        <f t="shared" si="17"/>
        <v>0</v>
      </c>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86"/>
      <c r="AS127" s="286"/>
      <c r="AT127" s="286"/>
    </row>
    <row r="128" spans="1:46" x14ac:dyDescent="0.35">
      <c r="A128" s="530"/>
      <c r="B128" s="662"/>
      <c r="C128" s="423" t="s">
        <v>317</v>
      </c>
      <c r="D128" s="272" t="str">
        <f>_xlfn.TEXTJOIN(", ",TRUE,E128:AR128)</f>
        <v/>
      </c>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86"/>
      <c r="AS128" s="286"/>
      <c r="AT128" s="286"/>
    </row>
    <row r="129" spans="1:46" x14ac:dyDescent="0.35">
      <c r="A129" s="530"/>
      <c r="B129" s="662"/>
      <c r="C129" s="424" t="s">
        <v>369</v>
      </c>
      <c r="D129" s="368">
        <f t="shared" si="17"/>
        <v>0</v>
      </c>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86"/>
      <c r="AS129" s="286"/>
      <c r="AT129" s="286"/>
    </row>
    <row r="130" spans="1:46" x14ac:dyDescent="0.35">
      <c r="A130" s="530"/>
      <c r="B130" s="662"/>
      <c r="C130" s="423" t="s">
        <v>319</v>
      </c>
      <c r="D130" s="272" t="str">
        <f>_xlfn.TEXTJOIN(", ",TRUE,E130:AR130)</f>
        <v/>
      </c>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86"/>
      <c r="AS130" s="286"/>
      <c r="AT130" s="286"/>
    </row>
    <row r="131" spans="1:46" x14ac:dyDescent="0.35">
      <c r="A131" s="530"/>
      <c r="B131" s="662"/>
      <c r="C131" s="424" t="s">
        <v>370</v>
      </c>
      <c r="D131" s="368">
        <f>SUM(E131:AR131)</f>
        <v>0</v>
      </c>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86"/>
      <c r="AS131" s="514"/>
      <c r="AT131" s="514"/>
    </row>
    <row r="132" spans="1:46" x14ac:dyDescent="0.35">
      <c r="A132" s="530"/>
      <c r="B132" s="662"/>
      <c r="C132" s="423" t="s">
        <v>342</v>
      </c>
      <c r="D132" s="272" t="str">
        <f>_xlfn.TEXTJOIN(", ",TRUE,E132:AR132)</f>
        <v/>
      </c>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86"/>
      <c r="AS132" s="514"/>
      <c r="AT132" s="514"/>
    </row>
    <row r="133" spans="1:46" x14ac:dyDescent="0.35">
      <c r="A133" s="530"/>
      <c r="B133" s="662"/>
      <c r="C133" s="424" t="s">
        <v>401</v>
      </c>
      <c r="D133" s="368">
        <f t="shared" ref="D133" si="18">SUM(E133:AR133)</f>
        <v>0</v>
      </c>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86"/>
      <c r="AS133" s="514"/>
      <c r="AT133" s="514"/>
    </row>
    <row r="134" spans="1:46" x14ac:dyDescent="0.35">
      <c r="A134" s="530"/>
      <c r="B134" s="662"/>
      <c r="C134" s="423" t="s">
        <v>402</v>
      </c>
      <c r="D134" s="272" t="str">
        <f>_xlfn.TEXTJOIN(", ",TRUE,E134:AR134)</f>
        <v/>
      </c>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86"/>
      <c r="AS134" s="514"/>
      <c r="AT134" s="514"/>
    </row>
    <row r="135" spans="1:46" ht="20.25" customHeight="1" x14ac:dyDescent="0.35">
      <c r="A135" s="530"/>
      <c r="B135" s="662"/>
      <c r="C135" s="172" t="s">
        <v>403</v>
      </c>
      <c r="D135" s="670"/>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K135" s="671"/>
      <c r="AL135" s="671"/>
      <c r="AM135" s="671"/>
      <c r="AN135" s="671"/>
      <c r="AO135" s="671"/>
      <c r="AP135" s="671"/>
      <c r="AQ135" s="671"/>
      <c r="AR135" s="671"/>
      <c r="AS135" s="671"/>
      <c r="AT135" s="672"/>
    </row>
    <row r="136" spans="1:46" x14ac:dyDescent="0.35">
      <c r="A136" s="530"/>
      <c r="B136" s="662"/>
      <c r="C136" s="257" t="s">
        <v>397</v>
      </c>
      <c r="D136" s="364">
        <f t="shared" ref="D136:D142" si="19">SUM(E136:AR136)</f>
        <v>0</v>
      </c>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86"/>
      <c r="AS136" s="317"/>
      <c r="AT136" s="513"/>
    </row>
    <row r="137" spans="1:46" x14ac:dyDescent="0.35">
      <c r="A137" s="530"/>
      <c r="B137" s="662"/>
      <c r="C137" s="257" t="s">
        <v>398</v>
      </c>
      <c r="D137" s="364">
        <f t="shared" si="19"/>
        <v>0</v>
      </c>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86"/>
      <c r="AS137" s="286"/>
      <c r="AT137" s="286"/>
    </row>
    <row r="138" spans="1:46" x14ac:dyDescent="0.35">
      <c r="A138" s="530"/>
      <c r="B138" s="662"/>
      <c r="C138" s="257" t="s">
        <v>399</v>
      </c>
      <c r="D138" s="364">
        <f t="shared" si="19"/>
        <v>0</v>
      </c>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86"/>
      <c r="AS138" s="286"/>
      <c r="AT138" s="286"/>
    </row>
    <row r="139" spans="1:46" x14ac:dyDescent="0.35">
      <c r="A139" s="530"/>
      <c r="B139" s="662"/>
      <c r="C139" s="257" t="s">
        <v>400</v>
      </c>
      <c r="D139" s="364">
        <f t="shared" si="19"/>
        <v>0</v>
      </c>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86"/>
      <c r="AS139" s="286"/>
      <c r="AT139" s="286"/>
    </row>
    <row r="140" spans="1:46" x14ac:dyDescent="0.35">
      <c r="A140" s="530"/>
      <c r="B140" s="662"/>
      <c r="C140" s="424" t="s">
        <v>368</v>
      </c>
      <c r="D140" s="368">
        <f t="shared" si="19"/>
        <v>0</v>
      </c>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86"/>
      <c r="AS140" s="286"/>
      <c r="AT140" s="286"/>
    </row>
    <row r="141" spans="1:46" x14ac:dyDescent="0.35">
      <c r="A141" s="530"/>
      <c r="B141" s="662"/>
      <c r="C141" s="423" t="s">
        <v>317</v>
      </c>
      <c r="D141" s="272" t="str">
        <f>_xlfn.TEXTJOIN(", ",TRUE,E141:AR141)</f>
        <v/>
      </c>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86"/>
      <c r="AS141" s="286"/>
      <c r="AT141" s="286"/>
    </row>
    <row r="142" spans="1:46" x14ac:dyDescent="0.35">
      <c r="A142" s="530"/>
      <c r="B142" s="662"/>
      <c r="C142" s="424" t="s">
        <v>369</v>
      </c>
      <c r="D142" s="368">
        <f t="shared" si="19"/>
        <v>0</v>
      </c>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86"/>
      <c r="AS142" s="286"/>
      <c r="AT142" s="286"/>
    </row>
    <row r="143" spans="1:46" x14ac:dyDescent="0.35">
      <c r="A143" s="530"/>
      <c r="B143" s="662"/>
      <c r="C143" s="423" t="s">
        <v>319</v>
      </c>
      <c r="D143" s="272" t="str">
        <f>_xlfn.TEXTJOIN(", ",TRUE,E143:AR143)</f>
        <v/>
      </c>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86"/>
      <c r="AS143" s="286"/>
      <c r="AT143" s="286"/>
    </row>
    <row r="144" spans="1:46" x14ac:dyDescent="0.35">
      <c r="A144" s="530"/>
      <c r="B144" s="662"/>
      <c r="C144" s="424" t="s">
        <v>370</v>
      </c>
      <c r="D144" s="368">
        <f>SUM(E144:AR144)</f>
        <v>0</v>
      </c>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86"/>
      <c r="AS144" s="514"/>
      <c r="AT144" s="514"/>
    </row>
    <row r="145" spans="1:46" x14ac:dyDescent="0.35">
      <c r="A145" s="530"/>
      <c r="B145" s="662"/>
      <c r="C145" s="423" t="s">
        <v>342</v>
      </c>
      <c r="D145" s="272" t="str">
        <f>_xlfn.TEXTJOIN(", ",TRUE,E145:AR145)</f>
        <v/>
      </c>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86"/>
      <c r="AS145" s="514"/>
      <c r="AT145" s="514"/>
    </row>
    <row r="146" spans="1:46" x14ac:dyDescent="0.35">
      <c r="A146" s="530"/>
      <c r="B146" s="662"/>
      <c r="C146" s="424" t="s">
        <v>401</v>
      </c>
      <c r="D146" s="368">
        <f t="shared" ref="D146" si="20">SUM(E146:AR146)</f>
        <v>0</v>
      </c>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86"/>
      <c r="AS146" s="514"/>
      <c r="AT146" s="514"/>
    </row>
    <row r="147" spans="1:46" x14ac:dyDescent="0.35">
      <c r="A147" s="530"/>
      <c r="B147" s="662"/>
      <c r="C147" s="423" t="s">
        <v>402</v>
      </c>
      <c r="D147" s="272" t="str">
        <f>_xlfn.TEXTJOIN(", ",TRUE,E147:AR147)</f>
        <v/>
      </c>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86"/>
      <c r="AS147" s="514"/>
      <c r="AT147" s="514"/>
    </row>
    <row r="148" spans="1:46" ht="18.75" customHeight="1" thickBot="1" x14ac:dyDescent="0.4">
      <c r="A148" s="530"/>
      <c r="B148" s="662"/>
      <c r="C148" s="172" t="s">
        <v>404</v>
      </c>
      <c r="D148" s="690"/>
      <c r="E148" s="691"/>
      <c r="F148" s="691"/>
      <c r="G148" s="691"/>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1"/>
      <c r="AL148" s="691"/>
      <c r="AM148" s="691"/>
      <c r="AN148" s="691"/>
      <c r="AO148" s="691"/>
      <c r="AP148" s="691"/>
      <c r="AQ148" s="691"/>
      <c r="AR148" s="691"/>
      <c r="AS148" s="691"/>
      <c r="AT148" s="692"/>
    </row>
    <row r="149" spans="1:46" x14ac:dyDescent="0.35">
      <c r="A149" s="530"/>
      <c r="B149" s="662"/>
      <c r="C149" s="257" t="s">
        <v>397</v>
      </c>
      <c r="D149" s="377">
        <f t="shared" ref="D149:D155" si="21">SUM(E149:AR149)</f>
        <v>0</v>
      </c>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86"/>
      <c r="AS149" s="317"/>
      <c r="AT149" s="513"/>
    </row>
    <row r="150" spans="1:46" x14ac:dyDescent="0.35">
      <c r="A150" s="530"/>
      <c r="B150" s="662"/>
      <c r="C150" s="257" t="s">
        <v>398</v>
      </c>
      <c r="D150" s="364">
        <f t="shared" si="21"/>
        <v>0</v>
      </c>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86"/>
      <c r="AS150" s="286"/>
      <c r="AT150" s="286"/>
    </row>
    <row r="151" spans="1:46" x14ac:dyDescent="0.35">
      <c r="A151" s="530"/>
      <c r="B151" s="662"/>
      <c r="C151" s="257" t="s">
        <v>399</v>
      </c>
      <c r="D151" s="364">
        <f t="shared" si="21"/>
        <v>0</v>
      </c>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86"/>
      <c r="AS151" s="286"/>
      <c r="AT151" s="286"/>
    </row>
    <row r="152" spans="1:46" x14ac:dyDescent="0.35">
      <c r="A152" s="530"/>
      <c r="B152" s="662"/>
      <c r="C152" s="257" t="s">
        <v>400</v>
      </c>
      <c r="D152" s="364">
        <f t="shared" si="21"/>
        <v>0</v>
      </c>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86"/>
      <c r="AS152" s="286"/>
      <c r="AT152" s="286"/>
    </row>
    <row r="153" spans="1:46" x14ac:dyDescent="0.35">
      <c r="A153" s="530"/>
      <c r="B153" s="662"/>
      <c r="C153" s="424" t="s">
        <v>368</v>
      </c>
      <c r="D153" s="368">
        <f t="shared" si="21"/>
        <v>0</v>
      </c>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86"/>
      <c r="AS153" s="286"/>
      <c r="AT153" s="286"/>
    </row>
    <row r="154" spans="1:46" x14ac:dyDescent="0.35">
      <c r="A154" s="530"/>
      <c r="B154" s="662"/>
      <c r="C154" s="423" t="s">
        <v>317</v>
      </c>
      <c r="D154" s="272" t="str">
        <f>_xlfn.TEXTJOIN(", ",TRUE,E154:AR154)</f>
        <v/>
      </c>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86"/>
      <c r="AS154" s="286"/>
      <c r="AT154" s="286"/>
    </row>
    <row r="155" spans="1:46" x14ac:dyDescent="0.35">
      <c r="A155" s="530"/>
      <c r="B155" s="662"/>
      <c r="C155" s="424" t="s">
        <v>369</v>
      </c>
      <c r="D155" s="368">
        <f t="shared" si="21"/>
        <v>0</v>
      </c>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86"/>
      <c r="AS155" s="286"/>
      <c r="AT155" s="286"/>
    </row>
    <row r="156" spans="1:46" x14ac:dyDescent="0.35">
      <c r="A156" s="530"/>
      <c r="B156" s="662"/>
      <c r="C156" s="423" t="s">
        <v>319</v>
      </c>
      <c r="D156" s="272" t="str">
        <f>_xlfn.TEXTJOIN(", ",TRUE,E156:AR156)</f>
        <v/>
      </c>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86"/>
      <c r="AS156" s="286"/>
      <c r="AT156" s="286"/>
    </row>
    <row r="157" spans="1:46" x14ac:dyDescent="0.35">
      <c r="A157" s="530"/>
      <c r="B157" s="662"/>
      <c r="C157" s="424" t="s">
        <v>370</v>
      </c>
      <c r="D157" s="368">
        <f>SUM(E157:AR157)</f>
        <v>0</v>
      </c>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c r="AR157" s="252"/>
      <c r="AS157" s="514"/>
      <c r="AT157" s="514"/>
    </row>
    <row r="158" spans="1:46" x14ac:dyDescent="0.35">
      <c r="A158" s="530"/>
      <c r="B158" s="662"/>
      <c r="C158" s="423" t="s">
        <v>342</v>
      </c>
      <c r="D158" s="272" t="str">
        <f>_xlfn.TEXTJOIN(", ",TRUE,E158:AR158)</f>
        <v/>
      </c>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2"/>
      <c r="AS158" s="514"/>
      <c r="AT158" s="514"/>
    </row>
    <row r="159" spans="1:46" x14ac:dyDescent="0.35">
      <c r="A159" s="530"/>
      <c r="B159" s="662"/>
      <c r="C159" s="424" t="s">
        <v>401</v>
      </c>
      <c r="D159" s="378">
        <f t="shared" ref="D159" si="22">SUM(E159:AR159)</f>
        <v>0</v>
      </c>
      <c r="E159" s="270"/>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1"/>
      <c r="AS159" s="514"/>
      <c r="AT159" s="514"/>
    </row>
    <row r="160" spans="1:46" s="35" customFormat="1" ht="15" thickBot="1" x14ac:dyDescent="0.4">
      <c r="A160" s="531"/>
      <c r="B160" s="663"/>
      <c r="C160" s="421" t="s">
        <v>402</v>
      </c>
      <c r="D160" s="355" t="str">
        <f>_xlfn.TEXTJOIN(", ",TRUE,E160:AR160)</f>
        <v/>
      </c>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2"/>
      <c r="AS160" s="515"/>
      <c r="AT160" s="515"/>
    </row>
    <row r="161" spans="3:4" x14ac:dyDescent="0.35">
      <c r="C161" s="35"/>
      <c r="D161" s="35"/>
    </row>
  </sheetData>
  <mergeCells count="26">
    <mergeCell ref="B22:B52"/>
    <mergeCell ref="A53:A71"/>
    <mergeCell ref="B53:B71"/>
    <mergeCell ref="E1:H1"/>
    <mergeCell ref="A3:A21"/>
    <mergeCell ref="B3:B21"/>
    <mergeCell ref="D3:AT3"/>
    <mergeCell ref="D4:AT4"/>
    <mergeCell ref="D13:AT13"/>
    <mergeCell ref="D63:AT63"/>
    <mergeCell ref="A72:A120"/>
    <mergeCell ref="B72:B120"/>
    <mergeCell ref="A121:A160"/>
    <mergeCell ref="B121:B160"/>
    <mergeCell ref="D22:AT22"/>
    <mergeCell ref="D23:AT23"/>
    <mergeCell ref="D38:AT38"/>
    <mergeCell ref="D53:AT53"/>
    <mergeCell ref="D54:AT54"/>
    <mergeCell ref="D148:AT148"/>
    <mergeCell ref="D72:AT72"/>
    <mergeCell ref="D73:AT73"/>
    <mergeCell ref="D121:AT121"/>
    <mergeCell ref="D122:AT122"/>
    <mergeCell ref="D135:AT135"/>
    <mergeCell ref="A22:A5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N14"/>
  <sheetViews>
    <sheetView tabSelected="1" topLeftCell="B9" zoomScale="90" zoomScaleNormal="90" workbookViewId="0">
      <selection activeCell="I20" sqref="I20"/>
    </sheetView>
  </sheetViews>
  <sheetFormatPr defaultRowHeight="14.5" x14ac:dyDescent="0.35"/>
  <cols>
    <col min="14" max="14" width="8.453125" customWidth="1"/>
  </cols>
  <sheetData>
    <row r="1" spans="1:14" ht="15" thickBot="1" x14ac:dyDescent="0.4">
      <c r="A1" s="36" t="s">
        <v>148</v>
      </c>
    </row>
    <row r="2" spans="1:14" ht="15" thickBot="1" x14ac:dyDescent="0.4">
      <c r="A2" s="519" t="s">
        <v>149</v>
      </c>
      <c r="B2" s="519"/>
      <c r="C2" s="519"/>
      <c r="D2" s="519"/>
      <c r="E2" s="519"/>
      <c r="F2" s="519"/>
      <c r="G2" s="519"/>
      <c r="H2" s="519"/>
      <c r="I2" s="519"/>
      <c r="J2" s="519"/>
      <c r="K2" s="519"/>
      <c r="L2" s="519"/>
      <c r="M2" s="519"/>
      <c r="N2" s="519"/>
    </row>
    <row r="3" spans="1:14" ht="180.75" customHeight="1" thickBot="1" x14ac:dyDescent="0.4">
      <c r="A3" s="519"/>
      <c r="B3" s="519"/>
      <c r="C3" s="519"/>
      <c r="D3" s="519"/>
      <c r="E3" s="519"/>
      <c r="F3" s="519"/>
      <c r="G3" s="519"/>
      <c r="H3" s="519"/>
      <c r="I3" s="519"/>
      <c r="J3" s="519"/>
      <c r="K3" s="519"/>
      <c r="L3" s="519"/>
      <c r="M3" s="519"/>
      <c r="N3" s="519"/>
    </row>
    <row r="4" spans="1:14" ht="28.5" customHeight="1" x14ac:dyDescent="0.35"/>
    <row r="5" spans="1:14" ht="24" customHeight="1" thickBot="1" x14ac:dyDescent="0.4">
      <c r="A5" s="36" t="s">
        <v>150</v>
      </c>
    </row>
    <row r="6" spans="1:14" ht="31.5" customHeight="1" thickBot="1" x14ac:dyDescent="0.4">
      <c r="A6" s="518" t="s">
        <v>151</v>
      </c>
      <c r="B6" s="518"/>
      <c r="C6" s="518"/>
      <c r="D6" s="518"/>
      <c r="E6" s="518"/>
      <c r="F6" s="518"/>
      <c r="G6" s="518"/>
      <c r="H6" s="518"/>
      <c r="I6" s="518"/>
      <c r="J6" s="518"/>
      <c r="K6" s="518"/>
      <c r="L6" s="518"/>
      <c r="M6" s="518"/>
      <c r="N6" s="518"/>
    </row>
    <row r="7" spans="1:14" ht="15" customHeight="1" thickBot="1" x14ac:dyDescent="0.4">
      <c r="A7" s="521" t="s">
        <v>152</v>
      </c>
      <c r="B7" s="521"/>
      <c r="C7" s="521"/>
      <c r="D7" s="521"/>
      <c r="E7" s="521"/>
      <c r="F7" s="521"/>
      <c r="G7" s="521"/>
      <c r="H7" s="521"/>
      <c r="I7" s="521"/>
      <c r="J7" s="521"/>
      <c r="K7" s="521"/>
      <c r="L7" s="521"/>
      <c r="M7" s="521"/>
      <c r="N7" s="521"/>
    </row>
    <row r="8" spans="1:14" ht="17.25" customHeight="1" thickBot="1" x14ac:dyDescent="0.4">
      <c r="A8" s="522" t="s">
        <v>153</v>
      </c>
      <c r="B8" s="522"/>
      <c r="C8" s="522"/>
      <c r="D8" s="522"/>
      <c r="E8" s="522"/>
      <c r="F8" s="522"/>
      <c r="G8" s="522"/>
      <c r="H8" s="522"/>
      <c r="I8" s="522"/>
      <c r="J8" s="522"/>
      <c r="K8" s="522"/>
      <c r="L8" s="522"/>
      <c r="M8" s="522"/>
      <c r="N8" s="522"/>
    </row>
    <row r="9" spans="1:14" ht="21.75" customHeight="1" thickBot="1" x14ac:dyDescent="0.4">
      <c r="A9" s="523" t="s">
        <v>154</v>
      </c>
      <c r="B9" s="523"/>
      <c r="C9" s="523"/>
      <c r="D9" s="523"/>
      <c r="E9" s="523"/>
      <c r="F9" s="523"/>
      <c r="G9" s="523"/>
      <c r="H9" s="523"/>
      <c r="I9" s="523"/>
      <c r="J9" s="523"/>
      <c r="K9" s="523"/>
      <c r="L9" s="523"/>
      <c r="M9" s="523"/>
      <c r="N9" s="523"/>
    </row>
    <row r="10" spans="1:14" ht="33" customHeight="1" thickBot="1" x14ac:dyDescent="0.4">
      <c r="A10" s="36" t="s">
        <v>155</v>
      </c>
    </row>
    <row r="11" spans="1:14" ht="33" customHeight="1" thickBot="1" x14ac:dyDescent="0.4">
      <c r="A11" s="524" t="s">
        <v>156</v>
      </c>
      <c r="B11" s="525"/>
      <c r="C11" s="525"/>
      <c r="D11" s="525"/>
      <c r="E11" s="525"/>
      <c r="F11" s="525"/>
      <c r="G11" s="525"/>
      <c r="H11" s="525"/>
      <c r="I11" s="525"/>
      <c r="J11" s="525"/>
      <c r="K11" s="525"/>
      <c r="L11" s="525"/>
      <c r="M11" s="525"/>
      <c r="N11" s="526"/>
    </row>
    <row r="12" spans="1:14" ht="64.5" customHeight="1" thickBot="1" x14ac:dyDescent="0.4">
      <c r="A12" s="517" t="s">
        <v>157</v>
      </c>
      <c r="B12" s="517"/>
      <c r="C12" s="517"/>
      <c r="D12" s="517"/>
      <c r="E12" s="517"/>
      <c r="F12" s="517"/>
      <c r="G12" s="517"/>
      <c r="H12" s="517"/>
      <c r="I12" s="517"/>
      <c r="J12" s="517"/>
      <c r="K12" s="517"/>
      <c r="L12" s="517"/>
      <c r="M12" s="517"/>
      <c r="N12" s="517"/>
    </row>
    <row r="13" spans="1:14" ht="39" customHeight="1" thickBot="1" x14ac:dyDescent="0.4">
      <c r="A13" s="520" t="s">
        <v>158</v>
      </c>
      <c r="B13" s="520"/>
      <c r="C13" s="520"/>
      <c r="D13" s="520"/>
      <c r="E13" s="520"/>
      <c r="F13" s="520"/>
      <c r="G13" s="520"/>
      <c r="H13" s="520"/>
      <c r="I13" s="520"/>
      <c r="J13" s="520"/>
      <c r="K13" s="520"/>
      <c r="L13" s="520"/>
      <c r="M13" s="520"/>
      <c r="N13" s="520"/>
    </row>
    <row r="14" spans="1:14" ht="35.25" customHeight="1" thickBot="1" x14ac:dyDescent="0.4">
      <c r="A14" s="516" t="s">
        <v>159</v>
      </c>
      <c r="B14" s="516"/>
      <c r="C14" s="516"/>
      <c r="D14" s="516"/>
      <c r="E14" s="516"/>
      <c r="F14" s="516"/>
      <c r="G14" s="516"/>
      <c r="H14" s="516"/>
      <c r="I14" s="516"/>
      <c r="J14" s="516"/>
      <c r="K14" s="516"/>
      <c r="L14" s="516"/>
      <c r="M14" s="516"/>
      <c r="N14" s="516"/>
    </row>
  </sheetData>
  <mergeCells count="9">
    <mergeCell ref="A14:N14"/>
    <mergeCell ref="A12:N12"/>
    <mergeCell ref="A6:N6"/>
    <mergeCell ref="A2:N3"/>
    <mergeCell ref="A13:N13"/>
    <mergeCell ref="A7:N7"/>
    <mergeCell ref="A8:N8"/>
    <mergeCell ref="A9:N9"/>
    <mergeCell ref="A11:N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N304"/>
  <sheetViews>
    <sheetView zoomScale="90" zoomScaleNormal="90" workbookViewId="0">
      <pane ySplit="2" topLeftCell="A3" activePane="bottomLeft" state="frozen"/>
      <selection pane="bottomLeft" activeCell="C41" sqref="C41:E42"/>
    </sheetView>
  </sheetViews>
  <sheetFormatPr defaultRowHeight="14.5" x14ac:dyDescent="0.35"/>
  <cols>
    <col min="1" max="1" width="17.1796875" style="79" customWidth="1"/>
    <col min="2" max="2" width="18.54296875" style="79" customWidth="1"/>
    <col min="3" max="3" width="53.1796875" style="30" customWidth="1"/>
    <col min="4" max="4" width="32.26953125" customWidth="1"/>
    <col min="5" max="5" width="34.453125" customWidth="1"/>
    <col min="6" max="6" width="30.453125" customWidth="1"/>
    <col min="12" max="12" width="13" customWidth="1"/>
  </cols>
  <sheetData>
    <row r="1" spans="1:7" ht="79.5" customHeight="1" thickBot="1" x14ac:dyDescent="0.6">
      <c r="A1" s="546" t="s">
        <v>160</v>
      </c>
      <c r="B1" s="547"/>
      <c r="C1" s="548"/>
      <c r="D1" s="136" t="s">
        <v>161</v>
      </c>
      <c r="E1" s="77" t="s">
        <v>162</v>
      </c>
      <c r="F1" s="240" t="s">
        <v>163</v>
      </c>
      <c r="G1" s="31"/>
    </row>
    <row r="2" spans="1:7" ht="30" customHeight="1" thickBot="1" x14ac:dyDescent="0.4">
      <c r="A2" s="225" t="s">
        <v>164</v>
      </c>
      <c r="B2" s="336" t="s">
        <v>165</v>
      </c>
      <c r="C2" s="192" t="s">
        <v>166</v>
      </c>
      <c r="D2" s="194" t="s">
        <v>167</v>
      </c>
      <c r="E2" s="194" t="s">
        <v>167</v>
      </c>
      <c r="F2" s="194" t="s">
        <v>168</v>
      </c>
    </row>
    <row r="3" spans="1:7" ht="15" thickBot="1" x14ac:dyDescent="0.4">
      <c r="A3" s="549" t="s">
        <v>169</v>
      </c>
      <c r="B3" s="550"/>
      <c r="C3" s="550"/>
      <c r="D3" s="550"/>
      <c r="E3" s="550"/>
      <c r="F3" s="551"/>
      <c r="G3" s="31"/>
    </row>
    <row r="4" spans="1:7" ht="38.25" customHeight="1" thickBot="1" x14ac:dyDescent="0.4">
      <c r="A4" s="338" t="s">
        <v>170</v>
      </c>
      <c r="B4" s="561" t="s">
        <v>171</v>
      </c>
      <c r="C4" s="562"/>
      <c r="D4" s="562"/>
      <c r="E4" s="562"/>
      <c r="F4" s="563"/>
    </row>
    <row r="5" spans="1:7" ht="19.5" customHeight="1" thickBot="1" x14ac:dyDescent="0.4">
      <c r="A5" s="564" t="s">
        <v>172</v>
      </c>
      <c r="B5" s="543"/>
      <c r="C5" s="561" t="s">
        <v>173</v>
      </c>
      <c r="D5" s="562"/>
      <c r="E5" s="562"/>
      <c r="F5" s="563"/>
    </row>
    <row r="6" spans="1:7" x14ac:dyDescent="0.35">
      <c r="A6" s="545"/>
      <c r="B6" s="565"/>
      <c r="C6" s="138" t="s">
        <v>174</v>
      </c>
      <c r="D6" s="137">
        <f>COUNTIF('Service Area &amp; Consortium_Feb20'!$E$4:$AR$4,"Hospital - Critical Access Hospital (CAH)")</f>
        <v>0</v>
      </c>
      <c r="E6" s="137">
        <f>COUNTIF('Service Area &amp; Consortium_Aug20'!$E$4:$AR$4,"Hospital - Critical Access Hospital (CAH)")</f>
        <v>0</v>
      </c>
      <c r="F6" s="137">
        <f>SUM(D6:E6)</f>
        <v>0</v>
      </c>
    </row>
    <row r="7" spans="1:7" x14ac:dyDescent="0.35">
      <c r="A7" s="545"/>
      <c r="B7" s="565"/>
      <c r="C7" s="27" t="s">
        <v>175</v>
      </c>
      <c r="D7" s="393">
        <f>COUNTIF('Service Area &amp; Consortium_Feb20'!$E$4:$AR$4,"Hospital - Small Rural (49 beds or less, non-CAH)")</f>
        <v>0</v>
      </c>
      <c r="E7" s="364">
        <f>COUNTIF('Service Area &amp; Consortium_Aug20'!$E$4:$AR$4,"Hospital - Small Rural (49 beds or less, non-CAH)")</f>
        <v>0</v>
      </c>
      <c r="F7" s="393">
        <f t="shared" ref="F7:F40" si="0">SUM(D7:E7)</f>
        <v>0</v>
      </c>
    </row>
    <row r="8" spans="1:7" ht="29" x14ac:dyDescent="0.35">
      <c r="A8" s="545"/>
      <c r="B8" s="565"/>
      <c r="C8" s="27" t="s">
        <v>176</v>
      </c>
      <c r="D8" s="393">
        <f>COUNTIF('Service Area &amp; Consortium_Feb20'!$E$4:$AR$4,"Hospital - Other (e.g. Sole Community, Rural Referral Center, etc.)")</f>
        <v>0</v>
      </c>
      <c r="E8" s="364">
        <f>COUNTIF('Service Area &amp; Consortium_Aug20'!$E$4:$AR$4,"Hospital - Other (e.g. Sole Community, Rural Referral Center, etc.)")</f>
        <v>0</v>
      </c>
      <c r="F8" s="393">
        <f t="shared" si="0"/>
        <v>0</v>
      </c>
    </row>
    <row r="9" spans="1:7" x14ac:dyDescent="0.35">
      <c r="A9" s="545"/>
      <c r="B9" s="565"/>
      <c r="C9" s="27" t="s">
        <v>177</v>
      </c>
      <c r="D9" s="393">
        <f>COUNTIF('Service Area &amp; Consortium_Feb20'!$E$4:$AR$4,"Emergency medical services entity")</f>
        <v>0</v>
      </c>
      <c r="E9" s="364">
        <f>COUNTIF('Service Area &amp; Consortium_Aug20'!$E$4:$AR$4,"Emergency medical services entity")</f>
        <v>0</v>
      </c>
      <c r="F9" s="393">
        <f t="shared" si="0"/>
        <v>0</v>
      </c>
    </row>
    <row r="10" spans="1:7" x14ac:dyDescent="0.35">
      <c r="A10" s="545"/>
      <c r="B10" s="565"/>
      <c r="C10" s="27" t="s">
        <v>178</v>
      </c>
      <c r="D10" s="393">
        <f>COUNTIF('Service Area &amp; Consortium_Feb20'!$E$4:$AR$4,"Federally Qualified Health Center (FQHC)")</f>
        <v>0</v>
      </c>
      <c r="E10" s="364">
        <f>COUNTIF('Service Area &amp; Consortium_Aug20'!$E$4:$AR$4,"Federally Qualified Health Center (FQHC)")</f>
        <v>0</v>
      </c>
      <c r="F10" s="393">
        <f t="shared" si="0"/>
        <v>0</v>
      </c>
    </row>
    <row r="11" spans="1:7" x14ac:dyDescent="0.35">
      <c r="A11" s="545"/>
      <c r="B11" s="565"/>
      <c r="C11" s="27" t="s">
        <v>179</v>
      </c>
      <c r="D11" s="393">
        <f>COUNTIF('Service Area &amp; Consortium_Feb20'!$E$4:$AR$4,"FQHC Look-alike")</f>
        <v>0</v>
      </c>
      <c r="E11" s="364">
        <f>COUNTIF('Service Area &amp; Consortium_Aug20'!$E$4:$AR$4,"FQHC Look-alike")</f>
        <v>0</v>
      </c>
      <c r="F11" s="393">
        <f t="shared" si="0"/>
        <v>0</v>
      </c>
    </row>
    <row r="12" spans="1:7" x14ac:dyDescent="0.35">
      <c r="A12" s="545"/>
      <c r="B12" s="565"/>
      <c r="C12" s="27" t="s">
        <v>180</v>
      </c>
      <c r="D12" s="393">
        <f>COUNTIF('Service Area &amp; Consortium_Feb20'!$E$4:$AR$4,"Local or state health department")</f>
        <v>0</v>
      </c>
      <c r="E12" s="364">
        <f>COUNTIF('Service Area &amp; Consortium_Aug20'!$E$4:$AR$4,"Local or state health department")</f>
        <v>0</v>
      </c>
      <c r="F12" s="393">
        <f t="shared" si="0"/>
        <v>0</v>
      </c>
    </row>
    <row r="13" spans="1:7" ht="29" x14ac:dyDescent="0.35">
      <c r="A13" s="545"/>
      <c r="B13" s="565"/>
      <c r="C13" s="27" t="s">
        <v>181</v>
      </c>
      <c r="D13" s="393">
        <f>COUNTIF('Service Area &amp; Consortium_Feb20'!$E$4:$AR$4,"Mental and behavioral health organization, practice, or provider")</f>
        <v>0</v>
      </c>
      <c r="E13" s="364">
        <f>COUNTIF('Service Area &amp; Consortium_Aug20'!$E$4:$AR$4,"Mental and behavioral health organization, practice, or provider")</f>
        <v>0</v>
      </c>
      <c r="F13" s="393">
        <f t="shared" si="0"/>
        <v>0</v>
      </c>
    </row>
    <row r="14" spans="1:7" x14ac:dyDescent="0.35">
      <c r="A14" s="545"/>
      <c r="B14" s="565"/>
      <c r="C14" s="27" t="s">
        <v>182</v>
      </c>
      <c r="D14" s="393">
        <f>COUNTIF('Service Area &amp; Consortium_Feb20'!$E$4:$AR$4,"Primary care practice or provider")</f>
        <v>0</v>
      </c>
      <c r="E14" s="364">
        <f>COUNTIF('Service Area &amp; Consortium_Aug20'!$E$4:$AR$4,"Primary care practice or provider")</f>
        <v>0</v>
      </c>
      <c r="F14" s="393">
        <f t="shared" si="0"/>
        <v>0</v>
      </c>
    </row>
    <row r="15" spans="1:7" x14ac:dyDescent="0.35">
      <c r="A15" s="545"/>
      <c r="B15" s="565"/>
      <c r="C15" s="27" t="s">
        <v>183</v>
      </c>
      <c r="D15" s="393">
        <f>COUNTIF('Service Area &amp; Consortium_Feb20'!$E$4:$AR$4,"Rural Health Clinic")</f>
        <v>0</v>
      </c>
      <c r="E15" s="364">
        <f>COUNTIF('Service Area &amp; Consortium_Aug20'!$E$4:$AR$4,"Rural Health Clinic")</f>
        <v>0</v>
      </c>
      <c r="F15" s="393">
        <f t="shared" si="0"/>
        <v>0</v>
      </c>
    </row>
    <row r="16" spans="1:7" x14ac:dyDescent="0.35">
      <c r="A16" s="545"/>
      <c r="B16" s="565"/>
      <c r="C16" s="27" t="s">
        <v>184</v>
      </c>
      <c r="D16" s="393">
        <f>COUNTIF('Service Area &amp; Consortium_Feb20'!$E$4:$AR$4,"Ryan White HIV/AIDS clinic")</f>
        <v>0</v>
      </c>
      <c r="E16" s="364">
        <f>COUNTIF('Service Area &amp; Consortium_Aug20'!$E$4:$AR$4,"Ryan White HIV/AIDS clinic")</f>
        <v>0</v>
      </c>
      <c r="F16" s="393">
        <f t="shared" si="0"/>
        <v>0</v>
      </c>
    </row>
    <row r="17" spans="1:13" x14ac:dyDescent="0.35">
      <c r="A17" s="545"/>
      <c r="B17" s="565"/>
      <c r="C17" s="27" t="s">
        <v>185</v>
      </c>
      <c r="D17" s="393">
        <f>COUNTIF('Service Area &amp; Consortium_Feb20'!$E$4:$AR$4,"Substance abuse treatment provider - Methadone clinic")</f>
        <v>0</v>
      </c>
      <c r="E17" s="364">
        <f>COUNTIF('Service Area &amp; Consortium_Aug20'!$E$4:$AR$4,"Substance abuse treatment provider - Methadone clinic")</f>
        <v>0</v>
      </c>
      <c r="F17" s="393">
        <f t="shared" si="0"/>
        <v>0</v>
      </c>
    </row>
    <row r="18" spans="1:13" ht="29" x14ac:dyDescent="0.35">
      <c r="A18" s="545"/>
      <c r="B18" s="565"/>
      <c r="C18" s="27" t="s">
        <v>186</v>
      </c>
      <c r="D18" s="393">
        <f>COUNTIF('Service Area &amp; Consortium_Feb20'!$E$4:$AR$4,"Substance abuse treatment provider - Opioid treatment program (OTP) ")</f>
        <v>0</v>
      </c>
      <c r="E18" s="364">
        <f>COUNTIF('Service Area &amp; Consortium_Aug20'!$E$4:$AR$4,"Substance abuse treatment provider - Opioid treatment program (OTP) ")</f>
        <v>0</v>
      </c>
      <c r="F18" s="393">
        <f t="shared" si="0"/>
        <v>0</v>
      </c>
    </row>
    <row r="19" spans="1:13" x14ac:dyDescent="0.35">
      <c r="A19" s="545"/>
      <c r="B19" s="565"/>
      <c r="C19" s="126" t="s">
        <v>187</v>
      </c>
      <c r="D19" s="393">
        <f>COUNTIF('Service Area &amp; Consortium_Feb20'!$E$4:$AR$4,"Substance abuse treatment provider – Other")</f>
        <v>0</v>
      </c>
      <c r="E19" s="364">
        <f>COUNTIF('Service Area &amp; Consortium_Aug20'!$E$4:$AR$4,"Substance abuse treatment provider – Other")</f>
        <v>0</v>
      </c>
      <c r="F19" s="364">
        <f t="shared" si="0"/>
        <v>0</v>
      </c>
    </row>
    <row r="20" spans="1:13" ht="69" customHeight="1" x14ac:dyDescent="0.35">
      <c r="A20" s="545"/>
      <c r="B20" s="565"/>
      <c r="C20" s="437" t="s">
        <v>188</v>
      </c>
      <c r="D20" s="438">
        <f>COUNTIF('Service Area &amp; Consortium_Feb20'!$E$4:$AR$4,"Other medical agency or organization, please specify in row 5 below:")</f>
        <v>0</v>
      </c>
      <c r="E20" s="439">
        <f>COUNTIF('Service Area &amp; Consortium_Aug20'!$E$4:$AR$4,"Other medical agency or organization, please specify in row 5 below:")</f>
        <v>0</v>
      </c>
      <c r="F20" s="334"/>
      <c r="G20" s="527" t="s">
        <v>494</v>
      </c>
      <c r="H20" s="528"/>
      <c r="I20" s="528"/>
      <c r="J20" s="528"/>
      <c r="K20" s="528"/>
      <c r="L20" s="528"/>
      <c r="M20" s="528"/>
    </row>
    <row r="21" spans="1:13" ht="63" customHeight="1" thickBot="1" x14ac:dyDescent="0.4">
      <c r="A21" s="566"/>
      <c r="B21" s="567"/>
      <c r="C21" s="440" t="s">
        <v>189</v>
      </c>
      <c r="D21" s="441" t="str">
        <f>_xlfn.TEXTJOIN(", ",TRUE,'Service Area &amp; Consortium_Feb20'!E5:AR5)</f>
        <v/>
      </c>
      <c r="E21" s="442" t="str">
        <f>_xlfn.TEXTJOIN(", ",TRUE,'Service Area &amp; Consortium_Aug20'!F5:AS5)</f>
        <v/>
      </c>
      <c r="F21" s="335"/>
      <c r="G21" s="527"/>
      <c r="H21" s="528"/>
      <c r="I21" s="528"/>
      <c r="J21" s="528"/>
      <c r="K21" s="528"/>
      <c r="L21" s="528"/>
      <c r="M21" s="528"/>
    </row>
    <row r="22" spans="1:13" ht="20.25" customHeight="1" thickBot="1" x14ac:dyDescent="0.4">
      <c r="A22" s="571" t="s">
        <v>190</v>
      </c>
      <c r="B22" s="572"/>
      <c r="C22" s="568" t="s">
        <v>191</v>
      </c>
      <c r="D22" s="569"/>
      <c r="E22" s="569"/>
      <c r="F22" s="570"/>
      <c r="G22" s="428"/>
      <c r="H22" s="429"/>
      <c r="I22" s="429"/>
      <c r="J22" s="429"/>
    </row>
    <row r="23" spans="1:13" ht="18.5" x14ac:dyDescent="0.35">
      <c r="A23" s="573"/>
      <c r="B23" s="574"/>
      <c r="C23" s="184" t="s">
        <v>192</v>
      </c>
      <c r="D23" s="403">
        <f>COUNTIF('Service Area &amp; Consortium_Feb20'!$E$4:$AR$4,"Community-based organization")</f>
        <v>0</v>
      </c>
      <c r="E23" s="367">
        <f>COUNTIF('Service Area &amp; Consortium_Aug20'!$E$4:$AR$4,"Community-based organization")</f>
        <v>0</v>
      </c>
      <c r="F23" s="403">
        <f t="shared" si="0"/>
        <v>0</v>
      </c>
      <c r="G23" s="428"/>
      <c r="H23" s="429"/>
      <c r="I23" s="429"/>
      <c r="J23" s="429"/>
    </row>
    <row r="24" spans="1:13" ht="18.5" x14ac:dyDescent="0.35">
      <c r="A24" s="573"/>
      <c r="B24" s="574"/>
      <c r="C24" s="100" t="s">
        <v>193</v>
      </c>
      <c r="D24" s="393">
        <f>COUNTIF('Service Area &amp; Consortium_Feb20'!$E$4:$AR$4,"Cooperative extension system office")</f>
        <v>0</v>
      </c>
      <c r="E24" s="364">
        <f>COUNTIF('Service Area &amp; Consortium_Aug20'!$E$4:$AR$4,"Cooperative extension system office")</f>
        <v>0</v>
      </c>
      <c r="F24" s="393">
        <f t="shared" si="0"/>
        <v>0</v>
      </c>
      <c r="G24" s="428"/>
      <c r="H24" s="429"/>
      <c r="I24" s="429"/>
      <c r="J24" s="429"/>
    </row>
    <row r="25" spans="1:13" ht="18.5" x14ac:dyDescent="0.35">
      <c r="A25" s="573"/>
      <c r="B25" s="574"/>
      <c r="C25" s="100" t="s">
        <v>194</v>
      </c>
      <c r="D25" s="393">
        <f>COUNTIF('Service Area &amp; Consortium_Feb20'!$E$4:$AR$4,"Criminal justice entity - Law enforcement")</f>
        <v>0</v>
      </c>
      <c r="E25" s="364">
        <f>COUNTIF('Service Area &amp; Consortium_Aug20'!$E$4:$AR$4,"Criminal justice entity - Law enforcement")</f>
        <v>0</v>
      </c>
      <c r="F25" s="393">
        <f t="shared" si="0"/>
        <v>0</v>
      </c>
      <c r="G25" s="428"/>
      <c r="H25" s="429"/>
      <c r="I25" s="429"/>
      <c r="J25" s="429"/>
    </row>
    <row r="26" spans="1:13" ht="18.5" x14ac:dyDescent="0.35">
      <c r="A26" s="573"/>
      <c r="B26" s="574"/>
      <c r="C26" s="100" t="s">
        <v>195</v>
      </c>
      <c r="D26" s="393">
        <f>COUNTIF('Service Area &amp; Consortium_Feb20'!$E$4:$AR$4,"Criminal justice entity – Court system")</f>
        <v>0</v>
      </c>
      <c r="E26" s="364">
        <f>COUNTIF('Service Area &amp; Consortium_Aug20'!$E$4:$AR$4,"Criminal justice entity – Court system")</f>
        <v>0</v>
      </c>
      <c r="F26" s="393">
        <f t="shared" si="0"/>
        <v>0</v>
      </c>
      <c r="G26" s="428"/>
      <c r="H26" s="429"/>
      <c r="I26" s="429"/>
      <c r="J26" s="429"/>
    </row>
    <row r="27" spans="1:13" x14ac:dyDescent="0.35">
      <c r="A27" s="573"/>
      <c r="B27" s="574"/>
      <c r="C27" s="100" t="s">
        <v>196</v>
      </c>
      <c r="D27" s="393">
        <f>COUNTIF('Service Area &amp; Consortium_Feb20'!$E$4:$AR$4,"Criminal justice entity - Prison")</f>
        <v>0</v>
      </c>
      <c r="E27" s="364">
        <f>COUNTIF('Service Area &amp; Consortium_Aug20'!$E$4:$AR$4,"Criminal justice entity - Prison")</f>
        <v>0</v>
      </c>
      <c r="F27" s="393">
        <f t="shared" si="0"/>
        <v>0</v>
      </c>
    </row>
    <row r="28" spans="1:13" x14ac:dyDescent="0.35">
      <c r="A28" s="573"/>
      <c r="B28" s="574"/>
      <c r="C28" s="100" t="s">
        <v>197</v>
      </c>
      <c r="D28" s="393">
        <f>COUNTIF('Service Area &amp; Consortium_Feb20'!$E$4:$AR$4,"Criminal justice entity – Probation and parole")</f>
        <v>0</v>
      </c>
      <c r="E28" s="364">
        <f>COUNTIF('Service Area &amp; Consortium_Aug20'!$E$4:$AR$4,"Criminal justice entity – Probation and parole")</f>
        <v>0</v>
      </c>
      <c r="F28" s="393">
        <f t="shared" si="0"/>
        <v>0</v>
      </c>
    </row>
    <row r="29" spans="1:13" x14ac:dyDescent="0.35">
      <c r="A29" s="573"/>
      <c r="B29" s="574"/>
      <c r="C29" s="100" t="s">
        <v>198</v>
      </c>
      <c r="D29" s="393">
        <f>COUNTIF('Service Area &amp; Consortium_Feb20'!$E$4:$AR$4,"Faith-based organization")</f>
        <v>0</v>
      </c>
      <c r="E29" s="364">
        <f>COUNTIF('Service Area &amp; Consortium_Aug20'!$E$4:$AR$4,"Faith-based organization")</f>
        <v>0</v>
      </c>
      <c r="F29" s="393">
        <f t="shared" si="0"/>
        <v>0</v>
      </c>
    </row>
    <row r="30" spans="1:13" x14ac:dyDescent="0.35">
      <c r="A30" s="573"/>
      <c r="B30" s="574"/>
      <c r="C30" s="100" t="s">
        <v>199</v>
      </c>
      <c r="D30" s="393">
        <f>COUNTIF('Service Area &amp; Consortium_Feb20'!$E$4:$AR$4,"Healthy Start site")</f>
        <v>0</v>
      </c>
      <c r="E30" s="364">
        <f>COUNTIF('Service Area &amp; Consortium_Aug20'!$E$4:$AR$4,"Healthy Start site")</f>
        <v>0</v>
      </c>
      <c r="F30" s="393">
        <f t="shared" si="0"/>
        <v>0</v>
      </c>
    </row>
    <row r="31" spans="1:13" x14ac:dyDescent="0.35">
      <c r="A31" s="573"/>
      <c r="B31" s="574"/>
      <c r="C31" s="100" t="s">
        <v>200</v>
      </c>
      <c r="D31" s="393">
        <f>COUNTIF('Service Area &amp; Consortium_Feb20'!$E$4:$AR$4,"HIV and HCV prevention organization")</f>
        <v>0</v>
      </c>
      <c r="E31" s="364">
        <f>COUNTIF('Service Area &amp; Consortium_Aug20'!$E$4:$AR$4,"HIV and HCV prevention organization")</f>
        <v>0</v>
      </c>
      <c r="F31" s="393">
        <f t="shared" si="0"/>
        <v>0</v>
      </c>
    </row>
    <row r="32" spans="1:13" ht="29" x14ac:dyDescent="0.35">
      <c r="A32" s="573"/>
      <c r="B32" s="574"/>
      <c r="C32" s="100" t="s">
        <v>201</v>
      </c>
      <c r="D32" s="393">
        <f>COUNTIF('Service Area &amp; Consortium_Feb20'!$E$4:$AR$4,"Maternal, Infant, and Early Childhood Home Visiting Program local implementation agency")</f>
        <v>0</v>
      </c>
      <c r="E32" s="364">
        <f>COUNTIF('Service Area &amp; Consortium_Aug20'!$E$4:$AR$4,"Maternal, Infant, and Early Childhood Home Visiting Program local implementation agency")</f>
        <v>0</v>
      </c>
      <c r="F32" s="393">
        <f t="shared" si="0"/>
        <v>0</v>
      </c>
    </row>
    <row r="33" spans="1:14" x14ac:dyDescent="0.35">
      <c r="A33" s="573"/>
      <c r="B33" s="574"/>
      <c r="C33" s="100" t="s">
        <v>202</v>
      </c>
      <c r="D33" s="393">
        <f>COUNTIF('Service Area &amp; Consortium_Feb20'!$E$4:$AR$4,"Poison Control Center")</f>
        <v>0</v>
      </c>
      <c r="E33" s="364">
        <f>COUNTIF('Service Area &amp; Consortium_Aug20'!$E$4:$AR$4,"Poison Control Center")</f>
        <v>0</v>
      </c>
      <c r="F33" s="393">
        <f t="shared" si="0"/>
        <v>0</v>
      </c>
    </row>
    <row r="34" spans="1:14" x14ac:dyDescent="0.35">
      <c r="A34" s="573"/>
      <c r="B34" s="574"/>
      <c r="C34" s="100" t="s">
        <v>203</v>
      </c>
      <c r="D34" s="393">
        <f>COUNTIF('Service Area &amp; Consortium_Feb20'!$E$4:$AR$4,"Primary Care Association (PCA)")</f>
        <v>0</v>
      </c>
      <c r="E34" s="364">
        <f>COUNTIF('Service Area &amp; Consortium_Aug20'!$E$4:$AR$4,"Primary Care Association (PCA)")</f>
        <v>0</v>
      </c>
      <c r="F34" s="393">
        <f t="shared" si="0"/>
        <v>0</v>
      </c>
    </row>
    <row r="35" spans="1:14" x14ac:dyDescent="0.35">
      <c r="A35" s="573"/>
      <c r="B35" s="574"/>
      <c r="C35" s="100" t="s">
        <v>204</v>
      </c>
      <c r="D35" s="393">
        <f>COUNTIF('Service Area &amp; Consortium_Feb20'!$E$4:$AR$4,"Primary Care Organization  (PCO)")</f>
        <v>0</v>
      </c>
      <c r="E35" s="364">
        <f>COUNTIF('Service Area &amp; Consortium_Aug20'!$E$4:$AR$4,"Primary Care Organization  (PCO)")</f>
        <v>0</v>
      </c>
      <c r="F35" s="393">
        <f t="shared" si="0"/>
        <v>0</v>
      </c>
    </row>
    <row r="36" spans="1:14" x14ac:dyDescent="0.35">
      <c r="A36" s="573"/>
      <c r="B36" s="574"/>
      <c r="C36" s="100" t="s">
        <v>205</v>
      </c>
      <c r="D36" s="393">
        <f>COUNTIF('Service Area &amp; Consortium_Feb20'!$E$4:$AR$4,"Recovery Community Organization (RCO)")</f>
        <v>0</v>
      </c>
      <c r="E36" s="364">
        <f>COUNTIF('Service Area &amp; Consortium_Aug20'!$E$4:$AR$4,"Recovery Community Organization (RCO)")</f>
        <v>0</v>
      </c>
      <c r="F36" s="393">
        <f t="shared" si="0"/>
        <v>0</v>
      </c>
    </row>
    <row r="37" spans="1:14" x14ac:dyDescent="0.35">
      <c r="A37" s="573"/>
      <c r="B37" s="574"/>
      <c r="C37" s="100" t="s">
        <v>206</v>
      </c>
      <c r="D37" s="393">
        <f>COUNTIF('Service Area &amp; Consortium_Feb20'!$E$4:$AR$4,"School system")</f>
        <v>0</v>
      </c>
      <c r="E37" s="364">
        <f>COUNTIF('Service Area &amp; Consortium_Aug20'!$E$4:$AR$4,"School system")</f>
        <v>0</v>
      </c>
      <c r="F37" s="393">
        <f t="shared" si="0"/>
        <v>0</v>
      </c>
    </row>
    <row r="38" spans="1:14" x14ac:dyDescent="0.35">
      <c r="A38" s="573"/>
      <c r="B38" s="574"/>
      <c r="C38" s="100" t="s">
        <v>207</v>
      </c>
      <c r="D38" s="393">
        <f>COUNTIF('Service Area &amp; Consortium_Feb20'!$E$4:$AR$4,"Single State Agency (SSA)")</f>
        <v>0</v>
      </c>
      <c r="E38" s="364">
        <f>COUNTIF('Service Area &amp; Consortium_Aug20'!$E$4:$AR$4,"Single State Agency (SSA)")</f>
        <v>0</v>
      </c>
      <c r="F38" s="393">
        <f t="shared" si="0"/>
        <v>0</v>
      </c>
    </row>
    <row r="39" spans="1:14" x14ac:dyDescent="0.35">
      <c r="A39" s="573"/>
      <c r="B39" s="574"/>
      <c r="C39" s="100" t="s">
        <v>208</v>
      </c>
      <c r="D39" s="393">
        <f>COUNTIF('Service Area &amp; Consortium_Feb20'!$E$4:$AR$4,"State Office of Rural Health (SORH)")</f>
        <v>0</v>
      </c>
      <c r="E39" s="364">
        <f>COUNTIF('Service Area &amp; Consortium_Aug20'!$E$4:$AR$4,"State Office of Rural Health (SORH)")</f>
        <v>0</v>
      </c>
      <c r="F39" s="393">
        <f t="shared" si="0"/>
        <v>0</v>
      </c>
    </row>
    <row r="40" spans="1:14" x14ac:dyDescent="0.35">
      <c r="A40" s="573"/>
      <c r="B40" s="574"/>
      <c r="C40" s="100" t="s">
        <v>209</v>
      </c>
      <c r="D40" s="393">
        <f>COUNTIF('Service Area &amp; Consortium_Feb20'!$E$4:$AR$4,"Tribe/Tribal organization")</f>
        <v>0</v>
      </c>
      <c r="E40" s="364">
        <f>COUNTIF('Service Area &amp; Consortium_Aug20'!$E$4:$AR$4,"Tribe/Tribal organization")</f>
        <v>0</v>
      </c>
      <c r="F40" s="393">
        <f t="shared" si="0"/>
        <v>0</v>
      </c>
    </row>
    <row r="41" spans="1:14" ht="73" thickBot="1" x14ac:dyDescent="0.4">
      <c r="A41" s="573"/>
      <c r="B41" s="574"/>
      <c r="C41" s="478" t="s">
        <v>210</v>
      </c>
      <c r="D41" s="438">
        <f>COUNTIF('Service Area &amp; Consortium_Feb20'!$E$4:$AR$4,"Other social service and non-medical agency or organization, please specify in row 6 below:")</f>
        <v>0</v>
      </c>
      <c r="E41" s="444">
        <f>COUNTIF('Service Area &amp; Consortium_Aug20'!$E$4:$AR$4,"Other social service and non-medical agency or organization, please specify in row 6 below:")</f>
        <v>0</v>
      </c>
      <c r="F41" s="404"/>
      <c r="G41" s="527" t="s">
        <v>504</v>
      </c>
      <c r="H41" s="528"/>
      <c r="I41" s="528"/>
      <c r="J41" s="528"/>
      <c r="K41" s="528"/>
      <c r="L41" s="528"/>
      <c r="M41" s="528"/>
      <c r="N41" s="528"/>
    </row>
    <row r="42" spans="1:14" ht="29.5" thickBot="1" x14ac:dyDescent="0.4">
      <c r="A42" s="575"/>
      <c r="B42" s="576"/>
      <c r="C42" s="479" t="s">
        <v>211</v>
      </c>
      <c r="D42" s="438" t="str">
        <f>_xlfn.TEXTJOIN(", ",TRUE,'Service Area &amp; Consortium_Feb20'!E6:AR6)</f>
        <v/>
      </c>
      <c r="E42" s="480" t="str">
        <f>_xlfn.TEXTJOIN(", ",TRUE,'Service Area &amp; Consortium_Aug20'!F6:AS6)</f>
        <v/>
      </c>
      <c r="F42" s="405"/>
      <c r="G42" s="527"/>
      <c r="H42" s="528"/>
      <c r="I42" s="528"/>
      <c r="J42" s="528"/>
      <c r="K42" s="528"/>
      <c r="L42" s="528"/>
      <c r="M42" s="528"/>
      <c r="N42" s="528"/>
    </row>
    <row r="43" spans="1:14" ht="44" thickBot="1" x14ac:dyDescent="0.4">
      <c r="A43" s="195" t="s">
        <v>212</v>
      </c>
      <c r="B43" s="529" t="s">
        <v>213</v>
      </c>
      <c r="C43" s="91" t="s">
        <v>214</v>
      </c>
      <c r="D43" s="142">
        <f>'Service Area &amp; Consortium_Feb20'!D7</f>
        <v>0</v>
      </c>
      <c r="E43" s="179">
        <f>'Service Area &amp; Consortium_Aug20'!D7</f>
        <v>0</v>
      </c>
      <c r="F43" s="199"/>
    </row>
    <row r="44" spans="1:14" ht="44" thickBot="1" x14ac:dyDescent="0.4">
      <c r="A44" s="196" t="s">
        <v>215</v>
      </c>
      <c r="B44" s="531"/>
      <c r="C44" s="26" t="s">
        <v>216</v>
      </c>
      <c r="D44" s="143">
        <f>'Service Area &amp; Consortium_Feb20'!D8</f>
        <v>0</v>
      </c>
      <c r="E44" s="180">
        <f>'Service Area &amp; Consortium_Aug20'!D8</f>
        <v>0</v>
      </c>
      <c r="F44" s="199"/>
    </row>
    <row r="45" spans="1:14" ht="44" thickBot="1" x14ac:dyDescent="0.4">
      <c r="A45" s="340" t="s">
        <v>217</v>
      </c>
      <c r="B45" s="340" t="s">
        <v>218</v>
      </c>
      <c r="C45" s="70" t="s">
        <v>219</v>
      </c>
      <c r="D45" s="143">
        <f>'Service Area &amp; Consortium_Feb20'!D9</f>
        <v>0</v>
      </c>
      <c r="E45" s="180">
        <f>'Service Area &amp; Consortium_Aug20'!D9</f>
        <v>0</v>
      </c>
      <c r="F45" s="199"/>
    </row>
    <row r="46" spans="1:14" ht="70.5" customHeight="1" thickBot="1" x14ac:dyDescent="0.4">
      <c r="A46" s="337" t="s">
        <v>220</v>
      </c>
      <c r="B46" s="337" t="s">
        <v>221</v>
      </c>
      <c r="C46" s="69" t="s">
        <v>222</v>
      </c>
      <c r="D46" s="144">
        <f>'Service Area &amp; Consortium_Feb20'!D10</f>
        <v>0</v>
      </c>
      <c r="E46" s="181">
        <f>'Service Area &amp; Consortium_Aug20'!D10</f>
        <v>0</v>
      </c>
      <c r="F46" s="199"/>
    </row>
    <row r="47" spans="1:14" ht="33" customHeight="1" thickBot="1" x14ac:dyDescent="0.4">
      <c r="A47" s="529" t="s">
        <v>223</v>
      </c>
      <c r="B47" s="583" t="s">
        <v>224</v>
      </c>
      <c r="C47" s="561" t="s">
        <v>225</v>
      </c>
      <c r="D47" s="562"/>
      <c r="E47" s="563"/>
      <c r="F47" s="199"/>
    </row>
    <row r="48" spans="1:14" ht="29" x14ac:dyDescent="0.35">
      <c r="A48" s="530"/>
      <c r="B48" s="584"/>
      <c r="C48" s="138" t="s">
        <v>226</v>
      </c>
      <c r="D48" s="182">
        <f>'Service Area &amp; Consortium_Feb20'!D12</f>
        <v>0</v>
      </c>
      <c r="E48" s="183">
        <f>'Service Area &amp; Consortium_Aug20'!D12</f>
        <v>0</v>
      </c>
      <c r="F48" s="199"/>
    </row>
    <row r="49" spans="1:6" x14ac:dyDescent="0.35">
      <c r="A49" s="530"/>
      <c r="B49" s="584"/>
      <c r="C49" s="32" t="s">
        <v>227</v>
      </c>
      <c r="D49" s="143">
        <f>'Service Area &amp; Consortium_Feb20'!D13</f>
        <v>0</v>
      </c>
      <c r="E49" s="180">
        <f>'Service Area &amp; Consortium_Aug20'!D13</f>
        <v>0</v>
      </c>
      <c r="F49" s="199"/>
    </row>
    <row r="50" spans="1:6" x14ac:dyDescent="0.35">
      <c r="A50" s="530"/>
      <c r="B50" s="584"/>
      <c r="C50" s="32" t="s">
        <v>228</v>
      </c>
      <c r="D50" s="143">
        <f>'Service Area &amp; Consortium_Feb20'!D14</f>
        <v>0</v>
      </c>
      <c r="E50" s="180">
        <f>'Service Area &amp; Consortium_Aug20'!D14</f>
        <v>0</v>
      </c>
      <c r="F50" s="199"/>
    </row>
    <row r="51" spans="1:6" x14ac:dyDescent="0.35">
      <c r="A51" s="530"/>
      <c r="B51" s="584"/>
      <c r="C51" s="32" t="s">
        <v>229</v>
      </c>
      <c r="D51" s="143">
        <f>'Service Area &amp; Consortium_Feb20'!D15</f>
        <v>0</v>
      </c>
      <c r="E51" s="180">
        <f>'Service Area &amp; Consortium_Aug20'!D15</f>
        <v>0</v>
      </c>
      <c r="F51" s="199"/>
    </row>
    <row r="52" spans="1:6" x14ac:dyDescent="0.35">
      <c r="A52" s="530"/>
      <c r="B52" s="584"/>
      <c r="C52" s="32" t="s">
        <v>230</v>
      </c>
      <c r="D52" s="143">
        <f>'Service Area &amp; Consortium_Feb20'!D16</f>
        <v>0</v>
      </c>
      <c r="E52" s="180">
        <f>'Service Area &amp; Consortium_Aug20'!D16</f>
        <v>0</v>
      </c>
      <c r="F52" s="199"/>
    </row>
    <row r="53" spans="1:6" ht="29" x14ac:dyDescent="0.35">
      <c r="A53" s="530"/>
      <c r="B53" s="584"/>
      <c r="C53" s="32" t="s">
        <v>231</v>
      </c>
      <c r="D53" s="143">
        <f>'Service Area &amp; Consortium_Feb20'!D17</f>
        <v>0</v>
      </c>
      <c r="E53" s="180">
        <f>'Service Area &amp; Consortium_Aug20'!D17</f>
        <v>0</v>
      </c>
      <c r="F53" s="199"/>
    </row>
    <row r="54" spans="1:6" x14ac:dyDescent="0.35">
      <c r="A54" s="530"/>
      <c r="B54" s="584"/>
      <c r="C54" s="27" t="s">
        <v>232</v>
      </c>
      <c r="D54" s="143">
        <f>'Service Area &amp; Consortium_Feb20'!D18</f>
        <v>0</v>
      </c>
      <c r="E54" s="180">
        <f>'Service Area &amp; Consortium_Aug20'!D18</f>
        <v>0</v>
      </c>
      <c r="F54" s="199"/>
    </row>
    <row r="55" spans="1:6" x14ac:dyDescent="0.35">
      <c r="A55" s="530"/>
      <c r="B55" s="584"/>
      <c r="C55" s="33" t="s">
        <v>233</v>
      </c>
      <c r="D55" s="143">
        <f>'Service Area &amp; Consortium_Feb20'!D19</f>
        <v>0</v>
      </c>
      <c r="E55" s="180">
        <f>'Service Area &amp; Consortium_Aug20'!D19</f>
        <v>0</v>
      </c>
      <c r="F55" s="199"/>
    </row>
    <row r="56" spans="1:6" x14ac:dyDescent="0.35">
      <c r="A56" s="530"/>
      <c r="B56" s="584"/>
      <c r="C56" s="34" t="s">
        <v>234</v>
      </c>
      <c r="D56" s="143">
        <f>'Service Area &amp; Consortium_Feb20'!D20</f>
        <v>0</v>
      </c>
      <c r="E56" s="180">
        <f>'Service Area &amp; Consortium_Aug20'!D20</f>
        <v>0</v>
      </c>
      <c r="F56" s="199"/>
    </row>
    <row r="57" spans="1:6" x14ac:dyDescent="0.35">
      <c r="A57" s="530"/>
      <c r="B57" s="584"/>
      <c r="C57" s="34" t="s">
        <v>235</v>
      </c>
      <c r="D57" s="143">
        <f>'Service Area &amp; Consortium_Feb20'!D21</f>
        <v>0</v>
      </c>
      <c r="E57" s="180">
        <f>'Service Area &amp; Consortium_Aug20'!D21</f>
        <v>0</v>
      </c>
      <c r="F57" s="199"/>
    </row>
    <row r="58" spans="1:6" ht="29" x14ac:dyDescent="0.35">
      <c r="A58" s="530"/>
      <c r="B58" s="584"/>
      <c r="C58" s="32" t="s">
        <v>236</v>
      </c>
      <c r="D58" s="143">
        <f>'Service Area &amp; Consortium_Feb20'!D22</f>
        <v>0</v>
      </c>
      <c r="E58" s="180">
        <f>'Service Area &amp; Consortium_Aug20'!D22</f>
        <v>0</v>
      </c>
      <c r="F58" s="199"/>
    </row>
    <row r="59" spans="1:6" x14ac:dyDescent="0.35">
      <c r="A59" s="530"/>
      <c r="B59" s="584"/>
      <c r="C59" s="32" t="s">
        <v>237</v>
      </c>
      <c r="D59" s="143">
        <f>'Service Area &amp; Consortium_Feb20'!D23</f>
        <v>0</v>
      </c>
      <c r="E59" s="180">
        <f>'Service Area &amp; Consortium_Aug20'!D23</f>
        <v>0</v>
      </c>
      <c r="F59" s="199"/>
    </row>
    <row r="60" spans="1:6" x14ac:dyDescent="0.35">
      <c r="A60" s="530"/>
      <c r="B60" s="584"/>
      <c r="C60" s="32" t="s">
        <v>238</v>
      </c>
      <c r="D60" s="143">
        <f>'Service Area &amp; Consortium_Feb20'!D24</f>
        <v>0</v>
      </c>
      <c r="E60" s="180">
        <f>'Service Area &amp; Consortium_Aug20'!D24</f>
        <v>0</v>
      </c>
      <c r="F60" s="199"/>
    </row>
    <row r="61" spans="1:6" x14ac:dyDescent="0.35">
      <c r="A61" s="530"/>
      <c r="B61" s="584"/>
      <c r="C61" s="32" t="s">
        <v>239</v>
      </c>
      <c r="D61" s="143">
        <f>'Service Area &amp; Consortium_Feb20'!D25</f>
        <v>0</v>
      </c>
      <c r="E61" s="180">
        <f>'Service Area &amp; Consortium_Aug20'!D25</f>
        <v>0</v>
      </c>
      <c r="F61" s="199"/>
    </row>
    <row r="62" spans="1:6" x14ac:dyDescent="0.35">
      <c r="A62" s="530"/>
      <c r="B62" s="584"/>
      <c r="C62" s="32" t="s">
        <v>240</v>
      </c>
      <c r="D62" s="143">
        <f>'Service Area &amp; Consortium_Feb20'!D26</f>
        <v>0</v>
      </c>
      <c r="E62" s="180">
        <f>'Service Area &amp; Consortium_Aug20'!D26</f>
        <v>0</v>
      </c>
      <c r="F62" s="199"/>
    </row>
    <row r="63" spans="1:6" x14ac:dyDescent="0.35">
      <c r="A63" s="530"/>
      <c r="B63" s="584"/>
      <c r="C63" s="27" t="s">
        <v>241</v>
      </c>
      <c r="D63" s="143">
        <f>'Service Area &amp; Consortium_Feb20'!D27</f>
        <v>0</v>
      </c>
      <c r="E63" s="180">
        <f>'Service Area &amp; Consortium_Aug20'!D27</f>
        <v>0</v>
      </c>
      <c r="F63" s="199"/>
    </row>
    <row r="64" spans="1:6" x14ac:dyDescent="0.35">
      <c r="A64" s="530"/>
      <c r="B64" s="584"/>
      <c r="C64" s="126" t="s">
        <v>242</v>
      </c>
      <c r="D64" s="143">
        <f>'Service Area &amp; Consortium_Feb20'!D28</f>
        <v>0</v>
      </c>
      <c r="E64" s="180">
        <f>'Service Area &amp; Consortium_Aug20'!D28</f>
        <v>0</v>
      </c>
      <c r="F64" s="199"/>
    </row>
    <row r="65" spans="1:7" x14ac:dyDescent="0.35">
      <c r="A65" s="530"/>
      <c r="B65" s="584"/>
      <c r="C65" s="358" t="s">
        <v>243</v>
      </c>
      <c r="D65" s="143">
        <f>'Service Area &amp; Consortium_Feb20'!D29</f>
        <v>0</v>
      </c>
      <c r="E65" s="180">
        <f>'Service Area &amp; Consortium_Aug20'!D29</f>
        <v>0</v>
      </c>
      <c r="F65" s="199"/>
    </row>
    <row r="66" spans="1:7" x14ac:dyDescent="0.35">
      <c r="A66" s="530"/>
      <c r="B66" s="584"/>
      <c r="C66" s="126" t="s">
        <v>244</v>
      </c>
      <c r="D66" s="143">
        <f>'Service Area &amp; Consortium_Feb20'!D30</f>
        <v>0</v>
      </c>
      <c r="E66" s="180">
        <f>'Service Area &amp; Consortium_Aug20'!D30</f>
        <v>0</v>
      </c>
      <c r="F66" s="199"/>
    </row>
    <row r="67" spans="1:7" x14ac:dyDescent="0.35">
      <c r="A67" s="530"/>
      <c r="B67" s="584"/>
      <c r="C67" s="358" t="s">
        <v>245</v>
      </c>
      <c r="D67" s="143">
        <f>'Service Area &amp; Consortium_Feb20'!D31</f>
        <v>0</v>
      </c>
      <c r="E67" s="180">
        <f>'Service Area &amp; Consortium_Aug20'!D31</f>
        <v>0</v>
      </c>
      <c r="F67" s="199"/>
    </row>
    <row r="68" spans="1:7" x14ac:dyDescent="0.35">
      <c r="A68" s="530"/>
      <c r="B68" s="584"/>
      <c r="C68" s="126" t="s">
        <v>246</v>
      </c>
      <c r="D68" s="143">
        <f>'Service Area &amp; Consortium_Feb20'!D32</f>
        <v>0</v>
      </c>
      <c r="E68" s="180">
        <f>'Service Area &amp; Consortium_Aug20'!D32</f>
        <v>0</v>
      </c>
      <c r="F68" s="199"/>
    </row>
    <row r="69" spans="1:7" ht="15" thickBot="1" x14ac:dyDescent="0.4">
      <c r="A69" s="531"/>
      <c r="B69" s="585"/>
      <c r="C69" s="359" t="s">
        <v>247</v>
      </c>
      <c r="D69" s="144">
        <f>'Service Area &amp; Consortium_Feb20'!D33</f>
        <v>0</v>
      </c>
      <c r="E69" s="181">
        <f>'Service Area &amp; Consortium_Aug20'!D33</f>
        <v>0</v>
      </c>
      <c r="F69" s="200"/>
    </row>
    <row r="70" spans="1:7" ht="15" thickBot="1" x14ac:dyDescent="0.4">
      <c r="A70" s="552" t="s">
        <v>248</v>
      </c>
      <c r="B70" s="538"/>
      <c r="C70" s="553"/>
      <c r="D70" s="539"/>
      <c r="E70" s="539"/>
      <c r="F70" s="554"/>
      <c r="G70" s="430"/>
    </row>
    <row r="71" spans="1:7" ht="27.75" customHeight="1" thickBot="1" x14ac:dyDescent="0.4">
      <c r="A71" s="533" t="s">
        <v>249</v>
      </c>
      <c r="B71" s="545" t="s">
        <v>250</v>
      </c>
      <c r="C71" s="577" t="s">
        <v>251</v>
      </c>
      <c r="D71" s="578"/>
      <c r="E71" s="578"/>
      <c r="F71" s="579"/>
    </row>
    <row r="72" spans="1:7" x14ac:dyDescent="0.35">
      <c r="A72" s="533"/>
      <c r="B72" s="530"/>
      <c r="C72" s="139" t="s">
        <v>252</v>
      </c>
      <c r="D72" s="367">
        <f>Demographics_Feb20!D5</f>
        <v>0</v>
      </c>
      <c r="E72" s="367">
        <f>Demographics_Aug20!D5</f>
        <v>0</v>
      </c>
      <c r="F72" s="403">
        <f t="shared" ref="F72:F138" si="1">SUM(D72:E72)</f>
        <v>0</v>
      </c>
    </row>
    <row r="73" spans="1:7" x14ac:dyDescent="0.35">
      <c r="A73" s="533"/>
      <c r="B73" s="530"/>
      <c r="C73" s="18" t="s">
        <v>253</v>
      </c>
      <c r="D73" s="364">
        <f>Demographics_Feb20!D6</f>
        <v>0</v>
      </c>
      <c r="E73" s="364">
        <f>Demographics_Aug20!D6</f>
        <v>0</v>
      </c>
      <c r="F73" s="393">
        <f t="shared" si="1"/>
        <v>0</v>
      </c>
    </row>
    <row r="74" spans="1:7" x14ac:dyDescent="0.35">
      <c r="A74" s="533"/>
      <c r="B74" s="530"/>
      <c r="C74" s="60" t="s">
        <v>254</v>
      </c>
      <c r="D74" s="364">
        <f>Demographics_Feb20!D7</f>
        <v>0</v>
      </c>
      <c r="E74" s="364">
        <f>Demographics_Aug20!D7</f>
        <v>0</v>
      </c>
      <c r="F74" s="393">
        <f t="shared" si="1"/>
        <v>0</v>
      </c>
    </row>
    <row r="75" spans="1:7" ht="15" thickBot="1" x14ac:dyDescent="0.4">
      <c r="A75" s="534"/>
      <c r="B75" s="531"/>
      <c r="C75" s="140" t="s">
        <v>255</v>
      </c>
      <c r="D75" s="384">
        <f>SUM(D72:D74)</f>
        <v>0</v>
      </c>
      <c r="E75" s="384">
        <f>SUM(E72:E74)</f>
        <v>0</v>
      </c>
      <c r="F75" s="384">
        <f>SUM(F72:F74)</f>
        <v>0</v>
      </c>
    </row>
    <row r="76" spans="1:7" ht="25.5" customHeight="1" x14ac:dyDescent="0.35">
      <c r="A76" s="532" t="s">
        <v>256</v>
      </c>
      <c r="B76" s="529" t="s">
        <v>257</v>
      </c>
      <c r="C76" s="580" t="s">
        <v>258</v>
      </c>
      <c r="D76" s="581"/>
      <c r="E76" s="581"/>
      <c r="F76" s="582"/>
    </row>
    <row r="77" spans="1:7" x14ac:dyDescent="0.35">
      <c r="A77" s="533"/>
      <c r="B77" s="530"/>
      <c r="C77" s="18" t="s">
        <v>259</v>
      </c>
      <c r="D77" s="367">
        <f>Demographics_Feb20!D10</f>
        <v>0</v>
      </c>
      <c r="E77" s="367">
        <f>Demographics_Aug20!D10</f>
        <v>0</v>
      </c>
      <c r="F77" s="403">
        <f t="shared" si="1"/>
        <v>0</v>
      </c>
    </row>
    <row r="78" spans="1:7" x14ac:dyDescent="0.35">
      <c r="A78" s="533"/>
      <c r="B78" s="530"/>
      <c r="C78" s="32" t="s">
        <v>260</v>
      </c>
      <c r="D78" s="364">
        <f>Demographics_Feb20!D11</f>
        <v>0</v>
      </c>
      <c r="E78" s="364">
        <f>Demographics_Aug20!D11</f>
        <v>0</v>
      </c>
      <c r="F78" s="393">
        <f t="shared" si="1"/>
        <v>0</v>
      </c>
    </row>
    <row r="79" spans="1:7" x14ac:dyDescent="0.35">
      <c r="A79" s="533"/>
      <c r="B79" s="530"/>
      <c r="C79" s="32" t="s">
        <v>261</v>
      </c>
      <c r="D79" s="364">
        <f>Demographics_Feb20!D12</f>
        <v>0</v>
      </c>
      <c r="E79" s="364">
        <f>Demographics_Aug20!D12</f>
        <v>0</v>
      </c>
      <c r="F79" s="393">
        <f t="shared" si="1"/>
        <v>0</v>
      </c>
    </row>
    <row r="80" spans="1:7" x14ac:dyDescent="0.35">
      <c r="A80" s="533"/>
      <c r="B80" s="530"/>
      <c r="C80" s="32" t="s">
        <v>262</v>
      </c>
      <c r="D80" s="364">
        <f>Demographics_Feb20!D13</f>
        <v>0</v>
      </c>
      <c r="E80" s="364">
        <f>Demographics_Aug20!D13</f>
        <v>0</v>
      </c>
      <c r="F80" s="393">
        <f t="shared" si="1"/>
        <v>0</v>
      </c>
    </row>
    <row r="81" spans="1:6" x14ac:dyDescent="0.35">
      <c r="A81" s="533"/>
      <c r="B81" s="530"/>
      <c r="C81" s="32" t="s">
        <v>263</v>
      </c>
      <c r="D81" s="364">
        <f>Demographics_Feb20!D14</f>
        <v>0</v>
      </c>
      <c r="E81" s="364">
        <f>Demographics_Aug20!D14</f>
        <v>0</v>
      </c>
      <c r="F81" s="393">
        <f t="shared" si="1"/>
        <v>0</v>
      </c>
    </row>
    <row r="82" spans="1:6" x14ac:dyDescent="0.35">
      <c r="A82" s="533"/>
      <c r="B82" s="530"/>
      <c r="C82" s="27" t="s">
        <v>264</v>
      </c>
      <c r="D82" s="364">
        <f>Demographics_Feb20!D15</f>
        <v>0</v>
      </c>
      <c r="E82" s="364">
        <f>Demographics_Aug20!D15</f>
        <v>0</v>
      </c>
      <c r="F82" s="393">
        <f t="shared" si="1"/>
        <v>0</v>
      </c>
    </row>
    <row r="83" spans="1:6" x14ac:dyDescent="0.35">
      <c r="A83" s="533"/>
      <c r="B83" s="530"/>
      <c r="C83" s="18" t="s">
        <v>254</v>
      </c>
      <c r="D83" s="364">
        <f>Demographics_Feb20!D16</f>
        <v>0</v>
      </c>
      <c r="E83" s="364">
        <f>Demographics_Aug20!D16</f>
        <v>0</v>
      </c>
      <c r="F83" s="393">
        <f t="shared" si="1"/>
        <v>0</v>
      </c>
    </row>
    <row r="84" spans="1:6" ht="15" thickBot="1" x14ac:dyDescent="0.4">
      <c r="A84" s="534"/>
      <c r="B84" s="531"/>
      <c r="C84" s="140" t="s">
        <v>255</v>
      </c>
      <c r="D84" s="384">
        <f>SUM(D77:D83)</f>
        <v>0</v>
      </c>
      <c r="E84" s="384">
        <f>SUM(E77:E83)</f>
        <v>0</v>
      </c>
      <c r="F84" s="384">
        <f>SUM(F77:F83)</f>
        <v>0</v>
      </c>
    </row>
    <row r="85" spans="1:6" ht="25.5" customHeight="1" x14ac:dyDescent="0.35">
      <c r="A85" s="532" t="s">
        <v>265</v>
      </c>
      <c r="B85" s="529" t="s">
        <v>266</v>
      </c>
      <c r="C85" s="580" t="s">
        <v>267</v>
      </c>
      <c r="D85" s="581"/>
      <c r="E85" s="581"/>
      <c r="F85" s="582"/>
    </row>
    <row r="86" spans="1:6" ht="15.5" x14ac:dyDescent="0.35">
      <c r="A86" s="533"/>
      <c r="B86" s="530"/>
      <c r="C86" s="47" t="s">
        <v>268</v>
      </c>
      <c r="D86" s="367">
        <f>Demographics_Feb20!D19</f>
        <v>0</v>
      </c>
      <c r="E86" s="367">
        <f>Demographics_Aug20!D19</f>
        <v>0</v>
      </c>
      <c r="F86" s="403">
        <f t="shared" si="1"/>
        <v>0</v>
      </c>
    </row>
    <row r="87" spans="1:6" ht="15.5" x14ac:dyDescent="0.35">
      <c r="A87" s="533"/>
      <c r="B87" s="530"/>
      <c r="C87" s="48" t="s">
        <v>269</v>
      </c>
      <c r="D87" s="364">
        <f>Demographics_Feb20!D20</f>
        <v>0</v>
      </c>
      <c r="E87" s="364">
        <f>Demographics_Aug20!D20</f>
        <v>0</v>
      </c>
      <c r="F87" s="393">
        <f t="shared" si="1"/>
        <v>0</v>
      </c>
    </row>
    <row r="88" spans="1:6" ht="15.5" x14ac:dyDescent="0.35">
      <c r="A88" s="533"/>
      <c r="B88" s="530"/>
      <c r="C88" s="48" t="s">
        <v>270</v>
      </c>
      <c r="D88" s="364">
        <f>Demographics_Feb20!D21</f>
        <v>0</v>
      </c>
      <c r="E88" s="364">
        <f>Demographics_Aug20!D21</f>
        <v>0</v>
      </c>
      <c r="F88" s="393">
        <f t="shared" si="1"/>
        <v>0</v>
      </c>
    </row>
    <row r="89" spans="1:6" ht="15.5" x14ac:dyDescent="0.35">
      <c r="A89" s="533"/>
      <c r="B89" s="530"/>
      <c r="C89" s="48" t="s">
        <v>271</v>
      </c>
      <c r="D89" s="364">
        <f>Demographics_Feb20!D22</f>
        <v>0</v>
      </c>
      <c r="E89" s="364">
        <f>Demographics_Aug20!D22</f>
        <v>0</v>
      </c>
      <c r="F89" s="393">
        <f t="shared" si="1"/>
        <v>0</v>
      </c>
    </row>
    <row r="90" spans="1:6" ht="15.5" x14ac:dyDescent="0.35">
      <c r="A90" s="533"/>
      <c r="B90" s="530"/>
      <c r="C90" s="49" t="s">
        <v>272</v>
      </c>
      <c r="D90" s="364">
        <f>Demographics_Feb20!D23</f>
        <v>0</v>
      </c>
      <c r="E90" s="364">
        <f>Demographics_Aug20!D23</f>
        <v>0</v>
      </c>
      <c r="F90" s="393">
        <f t="shared" si="1"/>
        <v>0</v>
      </c>
    </row>
    <row r="91" spans="1:6" ht="15.5" x14ac:dyDescent="0.35">
      <c r="A91" s="533"/>
      <c r="B91" s="530"/>
      <c r="C91" s="49" t="s">
        <v>273</v>
      </c>
      <c r="D91" s="364">
        <f>Demographics_Feb20!D24</f>
        <v>0</v>
      </c>
      <c r="E91" s="364">
        <f>Demographics_Aug20!D24</f>
        <v>0</v>
      </c>
      <c r="F91" s="393">
        <f t="shared" si="1"/>
        <v>0</v>
      </c>
    </row>
    <row r="92" spans="1:6" ht="15.5" x14ac:dyDescent="0.35">
      <c r="A92" s="533"/>
      <c r="B92" s="530"/>
      <c r="C92" s="47" t="s">
        <v>274</v>
      </c>
      <c r="D92" s="364">
        <f>Demographics_Feb20!D25</f>
        <v>0</v>
      </c>
      <c r="E92" s="364">
        <f>Demographics_Aug20!D25</f>
        <v>0</v>
      </c>
      <c r="F92" s="393">
        <f t="shared" si="1"/>
        <v>0</v>
      </c>
    </row>
    <row r="93" spans="1:6" ht="15.5" x14ac:dyDescent="0.35">
      <c r="A93" s="533"/>
      <c r="B93" s="530"/>
      <c r="C93" s="48" t="s">
        <v>275</v>
      </c>
      <c r="D93" s="364">
        <f>Demographics_Feb20!D26</f>
        <v>0</v>
      </c>
      <c r="E93" s="364">
        <f>Demographics_Aug20!D26</f>
        <v>0</v>
      </c>
      <c r="F93" s="393">
        <f t="shared" si="1"/>
        <v>0</v>
      </c>
    </row>
    <row r="94" spans="1:6" ht="15.5" x14ac:dyDescent="0.35">
      <c r="A94" s="533"/>
      <c r="B94" s="530"/>
      <c r="C94" s="48" t="s">
        <v>254</v>
      </c>
      <c r="D94" s="364">
        <f>Demographics_Feb20!D27</f>
        <v>0</v>
      </c>
      <c r="E94" s="364">
        <f>Demographics_Aug20!D27</f>
        <v>0</v>
      </c>
      <c r="F94" s="393">
        <f t="shared" si="1"/>
        <v>0</v>
      </c>
    </row>
    <row r="95" spans="1:6" ht="15" thickBot="1" x14ac:dyDescent="0.4">
      <c r="A95" s="534"/>
      <c r="B95" s="531"/>
      <c r="C95" s="76" t="s">
        <v>255</v>
      </c>
      <c r="D95" s="384">
        <f>SUM(D86:D94)</f>
        <v>0</v>
      </c>
      <c r="E95" s="384">
        <f>SUM(E86:E94)</f>
        <v>0</v>
      </c>
      <c r="F95" s="384">
        <f>SUM(F86:F94)</f>
        <v>0</v>
      </c>
    </row>
    <row r="96" spans="1:6" ht="23.25" customHeight="1" x14ac:dyDescent="0.35">
      <c r="A96" s="532" t="s">
        <v>276</v>
      </c>
      <c r="B96" s="529" t="s">
        <v>277</v>
      </c>
      <c r="C96" s="535" t="s">
        <v>278</v>
      </c>
      <c r="D96" s="536"/>
      <c r="E96" s="536"/>
      <c r="F96" s="537"/>
    </row>
    <row r="97" spans="1:7" ht="15.5" x14ac:dyDescent="0.35">
      <c r="A97" s="533"/>
      <c r="B97" s="530"/>
      <c r="C97" s="50" t="s">
        <v>279</v>
      </c>
      <c r="D97" s="364">
        <f>Demographics_Feb20!D30</f>
        <v>0</v>
      </c>
      <c r="E97" s="364">
        <f>Demographics_Aug20!D30</f>
        <v>0</v>
      </c>
      <c r="F97" s="393">
        <f t="shared" si="1"/>
        <v>0</v>
      </c>
    </row>
    <row r="98" spans="1:7" ht="15.5" x14ac:dyDescent="0.35">
      <c r="A98" s="533"/>
      <c r="B98" s="530"/>
      <c r="C98" s="49" t="s">
        <v>280</v>
      </c>
      <c r="D98" s="364">
        <f>Demographics_Feb20!D31</f>
        <v>0</v>
      </c>
      <c r="E98" s="364">
        <f>Demographics_Aug20!D31</f>
        <v>0</v>
      </c>
      <c r="F98" s="393">
        <f t="shared" si="1"/>
        <v>0</v>
      </c>
    </row>
    <row r="99" spans="1:7" ht="22.5" customHeight="1" x14ac:dyDescent="0.35">
      <c r="A99" s="533"/>
      <c r="B99" s="530"/>
      <c r="C99" s="51" t="s">
        <v>281</v>
      </c>
      <c r="D99" s="364">
        <f>Demographics_Feb20!D32</f>
        <v>0</v>
      </c>
      <c r="E99" s="364">
        <f>Demographics_Aug20!D32</f>
        <v>0</v>
      </c>
      <c r="F99" s="393">
        <f t="shared" si="1"/>
        <v>0</v>
      </c>
    </row>
    <row r="100" spans="1:7" ht="15.5" x14ac:dyDescent="0.35">
      <c r="A100" s="533"/>
      <c r="B100" s="530"/>
      <c r="C100" s="49" t="s">
        <v>282</v>
      </c>
      <c r="D100" s="364">
        <f>Demographics_Feb20!D33</f>
        <v>0</v>
      </c>
      <c r="E100" s="364">
        <f>Demographics_Aug20!D33</f>
        <v>0</v>
      </c>
      <c r="F100" s="393">
        <f t="shared" si="1"/>
        <v>0</v>
      </c>
    </row>
    <row r="101" spans="1:7" ht="15.5" x14ac:dyDescent="0.35">
      <c r="A101" s="533"/>
      <c r="B101" s="530"/>
      <c r="C101" s="49" t="s">
        <v>283</v>
      </c>
      <c r="D101" s="364">
        <f>Demographics_Feb20!D34</f>
        <v>0</v>
      </c>
      <c r="E101" s="364">
        <f>Demographics_Aug20!D34</f>
        <v>0</v>
      </c>
      <c r="F101" s="393">
        <f t="shared" si="1"/>
        <v>0</v>
      </c>
    </row>
    <row r="102" spans="1:7" ht="15.5" x14ac:dyDescent="0.35">
      <c r="A102" s="533"/>
      <c r="B102" s="530"/>
      <c r="C102" s="46" t="s">
        <v>284</v>
      </c>
      <c r="D102" s="364">
        <f>Demographics_Feb20!D35</f>
        <v>0</v>
      </c>
      <c r="E102" s="364">
        <f>Demographics_Aug20!D35</f>
        <v>0</v>
      </c>
      <c r="F102" s="393">
        <f t="shared" si="1"/>
        <v>0</v>
      </c>
    </row>
    <row r="103" spans="1:7" ht="15.5" x14ac:dyDescent="0.35">
      <c r="A103" s="533"/>
      <c r="B103" s="530"/>
      <c r="C103" s="51" t="s">
        <v>285</v>
      </c>
      <c r="D103" s="364">
        <f>Demographics_Feb20!D36</f>
        <v>0</v>
      </c>
      <c r="E103" s="364">
        <f>Demographics_Aug20!D36</f>
        <v>0</v>
      </c>
      <c r="F103" s="393">
        <f t="shared" si="1"/>
        <v>0</v>
      </c>
    </row>
    <row r="104" spans="1:7" ht="15.5" x14ac:dyDescent="0.35">
      <c r="A104" s="533"/>
      <c r="B104" s="530"/>
      <c r="C104" s="49" t="s">
        <v>286</v>
      </c>
      <c r="D104" s="364">
        <f>Demographics_Feb20!D37</f>
        <v>0</v>
      </c>
      <c r="E104" s="364">
        <f>Demographics_Aug20!D37</f>
        <v>0</v>
      </c>
      <c r="F104" s="393">
        <f t="shared" si="1"/>
        <v>0</v>
      </c>
    </row>
    <row r="105" spans="1:7" ht="15.5" x14ac:dyDescent="0.35">
      <c r="A105" s="533"/>
      <c r="B105" s="530"/>
      <c r="C105" s="51" t="s">
        <v>254</v>
      </c>
      <c r="D105" s="364">
        <f>Demographics_Feb20!D38</f>
        <v>0</v>
      </c>
      <c r="E105" s="364">
        <f>Demographics_Aug20!D38</f>
        <v>0</v>
      </c>
      <c r="F105" s="393">
        <f t="shared" si="1"/>
        <v>0</v>
      </c>
    </row>
    <row r="106" spans="1:7" ht="15" thickBot="1" x14ac:dyDescent="0.4">
      <c r="A106" s="534"/>
      <c r="B106" s="531"/>
      <c r="C106" s="76" t="s">
        <v>255</v>
      </c>
      <c r="D106" s="384">
        <f>SUM(D97:D105)</f>
        <v>0</v>
      </c>
      <c r="E106" s="384">
        <f>SUM(E97:E105)</f>
        <v>0</v>
      </c>
      <c r="F106" s="384">
        <f>SUM(F97:F105)</f>
        <v>0</v>
      </c>
    </row>
    <row r="107" spans="1:7" ht="15" thickBot="1" x14ac:dyDescent="0.4">
      <c r="A107" s="538" t="s">
        <v>287</v>
      </c>
      <c r="B107" s="538"/>
      <c r="C107" s="538"/>
      <c r="D107" s="538"/>
      <c r="E107" s="538"/>
      <c r="F107" s="556"/>
      <c r="G107" s="31"/>
    </row>
    <row r="108" spans="1:7" ht="73" thickBot="1" x14ac:dyDescent="0.4">
      <c r="A108" s="231" t="s">
        <v>288</v>
      </c>
      <c r="B108" s="231" t="s">
        <v>289</v>
      </c>
      <c r="C108" s="97" t="s">
        <v>290</v>
      </c>
      <c r="D108" s="377">
        <f>Prevalence_Feb20!D3</f>
        <v>0</v>
      </c>
      <c r="E108" s="377">
        <f>Prevalence_Aug20!D3</f>
        <v>0</v>
      </c>
      <c r="F108" s="406">
        <f t="shared" si="1"/>
        <v>0</v>
      </c>
    </row>
    <row r="109" spans="1:7" ht="58.5" thickBot="1" x14ac:dyDescent="0.4">
      <c r="A109" s="232" t="s">
        <v>291</v>
      </c>
      <c r="B109" s="232" t="s">
        <v>292</v>
      </c>
      <c r="C109" s="98" t="s">
        <v>293</v>
      </c>
      <c r="D109" s="364">
        <f>Prevalence_Feb20!D4</f>
        <v>0</v>
      </c>
      <c r="E109" s="364">
        <f>Prevalence_Aug20!D4</f>
        <v>0</v>
      </c>
      <c r="F109" s="393">
        <f t="shared" si="1"/>
        <v>0</v>
      </c>
    </row>
    <row r="110" spans="1:7" ht="73" thickBot="1" x14ac:dyDescent="0.4">
      <c r="A110" s="233" t="s">
        <v>294</v>
      </c>
      <c r="B110" s="233" t="s">
        <v>295</v>
      </c>
      <c r="C110" s="99" t="s">
        <v>296</v>
      </c>
      <c r="D110" s="384">
        <f>Prevalence_Feb20!D5</f>
        <v>0</v>
      </c>
      <c r="E110" s="384">
        <f>Prevalence_Aug20!D5</f>
        <v>0</v>
      </c>
      <c r="F110" s="407">
        <f>SUM(D110:E110)</f>
        <v>0</v>
      </c>
    </row>
    <row r="111" spans="1:7" ht="15" thickBot="1" x14ac:dyDescent="0.4">
      <c r="A111" s="555" t="s">
        <v>297</v>
      </c>
      <c r="B111" s="555"/>
      <c r="C111" s="555"/>
      <c r="D111" s="555"/>
      <c r="E111" s="555"/>
      <c r="F111" s="555"/>
      <c r="G111" s="31"/>
    </row>
    <row r="112" spans="1:7" ht="44" thickBot="1" x14ac:dyDescent="0.4">
      <c r="A112" s="340" t="s">
        <v>298</v>
      </c>
      <c r="B112" s="339" t="s">
        <v>299</v>
      </c>
      <c r="C112" s="71" t="s">
        <v>300</v>
      </c>
      <c r="D112" s="367">
        <f>'Direct Services_Feb20'!D3</f>
        <v>0</v>
      </c>
      <c r="E112" s="367">
        <f>'Direct Services_Aug20'!D3</f>
        <v>0</v>
      </c>
      <c r="F112" s="408">
        <f t="shared" si="1"/>
        <v>0</v>
      </c>
    </row>
    <row r="113" spans="1:10" ht="58.5" customHeight="1" x14ac:dyDescent="0.35">
      <c r="A113" s="529" t="s">
        <v>301</v>
      </c>
      <c r="B113" s="529" t="s">
        <v>302</v>
      </c>
      <c r="C113" s="535" t="s">
        <v>303</v>
      </c>
      <c r="D113" s="536"/>
      <c r="E113" s="536"/>
      <c r="F113" s="537"/>
    </row>
    <row r="114" spans="1:10" ht="29" x14ac:dyDescent="0.35">
      <c r="A114" s="530"/>
      <c r="B114" s="530"/>
      <c r="C114" s="18" t="s">
        <v>304</v>
      </c>
      <c r="D114" s="364">
        <f>'Direct Services_Feb20'!D5</f>
        <v>0</v>
      </c>
      <c r="E114" s="364">
        <f>'Direct Services_Aug20'!D5</f>
        <v>0</v>
      </c>
      <c r="F114" s="393">
        <f t="shared" si="1"/>
        <v>0</v>
      </c>
    </row>
    <row r="115" spans="1:10" ht="29" x14ac:dyDescent="0.35">
      <c r="A115" s="530"/>
      <c r="B115" s="530"/>
      <c r="C115" s="28" t="s">
        <v>305</v>
      </c>
      <c r="D115" s="364">
        <f>'Direct Services_Feb20'!D6</f>
        <v>0</v>
      </c>
      <c r="E115" s="367">
        <f>'Direct Services_Aug20'!D6</f>
        <v>0</v>
      </c>
      <c r="F115" s="393">
        <f t="shared" si="1"/>
        <v>0</v>
      </c>
    </row>
    <row r="116" spans="1:10" ht="29" x14ac:dyDescent="0.35">
      <c r="A116" s="530"/>
      <c r="B116" s="530"/>
      <c r="C116" s="28" t="s">
        <v>306</v>
      </c>
      <c r="D116" s="364">
        <f>'Direct Services_Feb20'!D7</f>
        <v>0</v>
      </c>
      <c r="E116" s="367">
        <f>'Direct Services_Aug20'!D7</f>
        <v>0</v>
      </c>
      <c r="F116" s="393">
        <f t="shared" si="1"/>
        <v>0</v>
      </c>
    </row>
    <row r="117" spans="1:10" ht="29" x14ac:dyDescent="0.35">
      <c r="A117" s="530"/>
      <c r="B117" s="530"/>
      <c r="C117" s="28" t="s">
        <v>307</v>
      </c>
      <c r="D117" s="364">
        <f>'Direct Services_Feb20'!D8</f>
        <v>0</v>
      </c>
      <c r="E117" s="367">
        <f>'Direct Services_Aug20'!D8</f>
        <v>0</v>
      </c>
      <c r="F117" s="393">
        <f t="shared" si="1"/>
        <v>0</v>
      </c>
    </row>
    <row r="118" spans="1:10" ht="29.5" thickBot="1" x14ac:dyDescent="0.4">
      <c r="A118" s="530"/>
      <c r="B118" s="530"/>
      <c r="C118" s="62" t="s">
        <v>308</v>
      </c>
      <c r="D118" s="366">
        <f>'Direct Services_Feb20'!D9</f>
        <v>0</v>
      </c>
      <c r="E118" s="367">
        <f>'Direct Services_Aug20'!D9</f>
        <v>0</v>
      </c>
      <c r="F118" s="408">
        <f t="shared" si="1"/>
        <v>0</v>
      </c>
    </row>
    <row r="119" spans="1:10" ht="50.25" customHeight="1" x14ac:dyDescent="0.35">
      <c r="A119" s="529" t="s">
        <v>309</v>
      </c>
      <c r="B119" s="529" t="s">
        <v>310</v>
      </c>
      <c r="C119" s="535" t="s">
        <v>311</v>
      </c>
      <c r="D119" s="536"/>
      <c r="E119" s="536"/>
      <c r="F119" s="537"/>
    </row>
    <row r="120" spans="1:10" ht="29" x14ac:dyDescent="0.35">
      <c r="A120" s="530"/>
      <c r="B120" s="530"/>
      <c r="C120" s="27" t="s">
        <v>312</v>
      </c>
      <c r="D120" s="364">
        <f>'Direct Services_Feb20'!D11</f>
        <v>0</v>
      </c>
      <c r="E120" s="364">
        <f>'Direct Services_Aug20'!D11</f>
        <v>0</v>
      </c>
      <c r="F120" s="393">
        <f t="shared" si="1"/>
        <v>0</v>
      </c>
    </row>
    <row r="121" spans="1:10" ht="29" x14ac:dyDescent="0.35">
      <c r="A121" s="530"/>
      <c r="B121" s="530"/>
      <c r="C121" s="65" t="s">
        <v>313</v>
      </c>
      <c r="D121" s="364">
        <f>'Direct Services_Feb20'!D12</f>
        <v>0</v>
      </c>
      <c r="E121" s="364">
        <f>'Direct Services_Aug20'!D12</f>
        <v>0</v>
      </c>
      <c r="F121" s="393">
        <f t="shared" si="1"/>
        <v>0</v>
      </c>
    </row>
    <row r="122" spans="1:10" ht="29" x14ac:dyDescent="0.35">
      <c r="A122" s="530"/>
      <c r="B122" s="530"/>
      <c r="C122" s="65" t="s">
        <v>314</v>
      </c>
      <c r="D122" s="364">
        <f>'Direct Services_Feb20'!D13</f>
        <v>0</v>
      </c>
      <c r="E122" s="364">
        <f>'Direct Services_Aug20'!D13</f>
        <v>0</v>
      </c>
      <c r="F122" s="393">
        <f t="shared" si="1"/>
        <v>0</v>
      </c>
    </row>
    <row r="123" spans="1:10" ht="29" x14ac:dyDescent="0.35">
      <c r="A123" s="530"/>
      <c r="B123" s="530"/>
      <c r="C123" s="66" t="s">
        <v>315</v>
      </c>
      <c r="D123" s="364">
        <f>'Direct Services_Feb20'!D14</f>
        <v>0</v>
      </c>
      <c r="E123" s="364">
        <f>'Direct Services_Aug20'!D14</f>
        <v>0</v>
      </c>
      <c r="F123" s="393">
        <f t="shared" si="1"/>
        <v>0</v>
      </c>
    </row>
    <row r="124" spans="1:10" ht="49.5" customHeight="1" x14ac:dyDescent="0.35">
      <c r="A124" s="530"/>
      <c r="B124" s="530"/>
      <c r="C124" s="443" t="s">
        <v>505</v>
      </c>
      <c r="D124" s="444">
        <f>'Direct Services_Feb20'!D15</f>
        <v>0</v>
      </c>
      <c r="E124" s="444">
        <f>'Direct Services_Aug20'!D15</f>
        <v>0</v>
      </c>
      <c r="F124" s="438">
        <f t="shared" si="1"/>
        <v>0</v>
      </c>
      <c r="G124" s="527" t="s">
        <v>495</v>
      </c>
      <c r="H124" s="528"/>
      <c r="I124" s="528"/>
      <c r="J124" s="528"/>
    </row>
    <row r="125" spans="1:10" ht="29" x14ac:dyDescent="0.35">
      <c r="A125" s="530"/>
      <c r="B125" s="530"/>
      <c r="C125" s="443" t="s">
        <v>316</v>
      </c>
      <c r="D125" s="444">
        <f>'Direct Services_Feb20'!D16</f>
        <v>0</v>
      </c>
      <c r="E125" s="444">
        <f>'Direct Services_Aug20'!D16</f>
        <v>0</v>
      </c>
      <c r="F125" s="438">
        <f t="shared" si="1"/>
        <v>0</v>
      </c>
      <c r="G125" s="527"/>
      <c r="H125" s="528"/>
      <c r="I125" s="528"/>
      <c r="J125" s="528"/>
    </row>
    <row r="126" spans="1:10" ht="15" customHeight="1" x14ac:dyDescent="0.35">
      <c r="A126" s="530"/>
      <c r="B126" s="530"/>
      <c r="C126" s="445" t="s">
        <v>317</v>
      </c>
      <c r="D126" s="167" t="str">
        <f>'Direct Services_Feb20'!D17</f>
        <v/>
      </c>
      <c r="E126" s="167" t="str">
        <f>'Direct Services_Aug20'!D17</f>
        <v/>
      </c>
      <c r="F126" s="446" t="str">
        <f>_xlfn.TEXTJOIN(", ",TRUE,D126:E126)</f>
        <v/>
      </c>
      <c r="G126" s="527"/>
      <c r="H126" s="528"/>
      <c r="I126" s="528"/>
      <c r="J126" s="528"/>
    </row>
    <row r="127" spans="1:10" ht="29" x14ac:dyDescent="0.35">
      <c r="A127" s="530"/>
      <c r="B127" s="530"/>
      <c r="C127" s="443" t="s">
        <v>318</v>
      </c>
      <c r="D127" s="444">
        <f>'Direct Services_Feb20'!D18</f>
        <v>0</v>
      </c>
      <c r="E127" s="444">
        <f>'Direct Services_Aug20'!D18</f>
        <v>0</v>
      </c>
      <c r="F127" s="438">
        <f t="shared" si="1"/>
        <v>0</v>
      </c>
      <c r="G127" s="527"/>
      <c r="H127" s="528"/>
      <c r="I127" s="528"/>
      <c r="J127" s="528"/>
    </row>
    <row r="128" spans="1:10" ht="15" customHeight="1" x14ac:dyDescent="0.35">
      <c r="A128" s="530"/>
      <c r="B128" s="530"/>
      <c r="C128" s="445" t="s">
        <v>319</v>
      </c>
      <c r="D128" s="167" t="str">
        <f>'Direct Services_Feb20'!D19</f>
        <v/>
      </c>
      <c r="E128" s="167" t="str">
        <f>'Direct Services_Aug20'!D19</f>
        <v/>
      </c>
      <c r="F128" s="447" t="str">
        <f>_xlfn.TEXTJOIN(", ",TRUE,D128:E128)</f>
        <v/>
      </c>
      <c r="G128" s="527"/>
      <c r="H128" s="528"/>
      <c r="I128" s="528"/>
      <c r="J128" s="528"/>
    </row>
    <row r="129" spans="1:12" ht="29" x14ac:dyDescent="0.35">
      <c r="A129" s="530"/>
      <c r="B129" s="530"/>
      <c r="C129" s="443" t="s">
        <v>320</v>
      </c>
      <c r="D129" s="444">
        <f>'Direct Services_Feb20'!D20</f>
        <v>0</v>
      </c>
      <c r="E129" s="444">
        <f>'Direct Services_Aug20'!D20</f>
        <v>0</v>
      </c>
      <c r="F129" s="438">
        <f t="shared" si="1"/>
        <v>0</v>
      </c>
      <c r="G129" s="527"/>
      <c r="H129" s="528"/>
      <c r="I129" s="528"/>
      <c r="J129" s="528"/>
    </row>
    <row r="130" spans="1:12" ht="15.75" customHeight="1" thickBot="1" x14ac:dyDescent="0.4">
      <c r="A130" s="530"/>
      <c r="B130" s="530"/>
      <c r="C130" s="445" t="s">
        <v>321</v>
      </c>
      <c r="D130" s="167" t="str">
        <f>'Direct Services_Feb20'!D21</f>
        <v/>
      </c>
      <c r="E130" s="167" t="str">
        <f>'Direct Services_Aug20'!D21</f>
        <v/>
      </c>
      <c r="F130" s="447" t="str">
        <f>_xlfn.TEXTJOIN(", ",TRUE,D130:E130)</f>
        <v/>
      </c>
      <c r="G130" s="527"/>
      <c r="H130" s="528"/>
      <c r="I130" s="528"/>
      <c r="J130" s="528"/>
    </row>
    <row r="131" spans="1:12" ht="73" thickBot="1" x14ac:dyDescent="0.4">
      <c r="A131" s="529" t="s">
        <v>322</v>
      </c>
      <c r="B131" s="337" t="s">
        <v>323</v>
      </c>
      <c r="C131" s="42" t="s">
        <v>324</v>
      </c>
      <c r="D131" s="377">
        <f>'Direct Services_Feb20'!D22</f>
        <v>0</v>
      </c>
      <c r="E131" s="377">
        <f>'Direct Services_Aug20'!D22</f>
        <v>0</v>
      </c>
      <c r="F131" s="377">
        <f t="shared" si="1"/>
        <v>0</v>
      </c>
    </row>
    <row r="132" spans="1:12" ht="58.5" thickBot="1" x14ac:dyDescent="0.4">
      <c r="A132" s="530"/>
      <c r="B132" s="337" t="s">
        <v>325</v>
      </c>
      <c r="C132" s="69" t="s">
        <v>326</v>
      </c>
      <c r="D132" s="364">
        <f>'Direct Services_Feb20'!D23</f>
        <v>0</v>
      </c>
      <c r="E132" s="364">
        <f>'Direct Services_Aug20'!D23</f>
        <v>0</v>
      </c>
      <c r="F132" s="364">
        <f t="shared" si="1"/>
        <v>0</v>
      </c>
    </row>
    <row r="133" spans="1:12" ht="58.5" thickBot="1" x14ac:dyDescent="0.4">
      <c r="A133" s="530"/>
      <c r="B133" s="337" t="s">
        <v>327</v>
      </c>
      <c r="C133" s="69" t="s">
        <v>328</v>
      </c>
      <c r="D133" s="364">
        <f>'Direct Services_Feb20'!D24</f>
        <v>0</v>
      </c>
      <c r="E133" s="364">
        <f>'Direct Services_Aug20'!D24</f>
        <v>0</v>
      </c>
      <c r="F133" s="364">
        <f t="shared" si="1"/>
        <v>0</v>
      </c>
    </row>
    <row r="134" spans="1:12" ht="58.5" thickBot="1" x14ac:dyDescent="0.4">
      <c r="A134" s="531"/>
      <c r="B134" s="337" t="s">
        <v>329</v>
      </c>
      <c r="C134" s="92" t="s">
        <v>330</v>
      </c>
      <c r="D134" s="384">
        <f>'Direct Services_Feb20'!D25</f>
        <v>0</v>
      </c>
      <c r="E134" s="384">
        <f>'Direct Services_Aug20'!D25</f>
        <v>0</v>
      </c>
      <c r="F134" s="384">
        <f t="shared" si="1"/>
        <v>0</v>
      </c>
    </row>
    <row r="135" spans="1:12" ht="29.25" customHeight="1" x14ac:dyDescent="0.35">
      <c r="A135" s="557" t="s">
        <v>331</v>
      </c>
      <c r="B135" s="529" t="s">
        <v>332</v>
      </c>
      <c r="C135" s="580" t="s">
        <v>333</v>
      </c>
      <c r="D135" s="581"/>
      <c r="E135" s="581"/>
      <c r="F135" s="582"/>
    </row>
    <row r="136" spans="1:12" x14ac:dyDescent="0.35">
      <c r="A136" s="558"/>
      <c r="B136" s="530"/>
      <c r="C136" s="28" t="s">
        <v>334</v>
      </c>
      <c r="D136" s="364">
        <f>'Direct Services_Feb20'!D27</f>
        <v>0</v>
      </c>
      <c r="E136" s="364">
        <f>'Direct Services_Aug20'!D27</f>
        <v>0</v>
      </c>
      <c r="F136" s="393">
        <f t="shared" si="1"/>
        <v>0</v>
      </c>
    </row>
    <row r="137" spans="1:12" x14ac:dyDescent="0.35">
      <c r="A137" s="558"/>
      <c r="B137" s="530"/>
      <c r="C137" s="28" t="s">
        <v>335</v>
      </c>
      <c r="D137" s="364">
        <f>'Direct Services_Feb20'!D28</f>
        <v>0</v>
      </c>
      <c r="E137" s="364">
        <f>'Direct Services_Aug20'!D28</f>
        <v>0</v>
      </c>
      <c r="F137" s="393">
        <f t="shared" si="1"/>
        <v>0</v>
      </c>
    </row>
    <row r="138" spans="1:12" x14ac:dyDescent="0.35">
      <c r="A138" s="558"/>
      <c r="B138" s="530"/>
      <c r="C138" s="28" t="s">
        <v>336</v>
      </c>
      <c r="D138" s="364">
        <f>'Direct Services_Feb20'!D29</f>
        <v>0</v>
      </c>
      <c r="E138" s="364">
        <f>'Direct Services_Aug20'!D29</f>
        <v>0</v>
      </c>
      <c r="F138" s="393">
        <f t="shared" si="1"/>
        <v>0</v>
      </c>
    </row>
    <row r="139" spans="1:12" x14ac:dyDescent="0.35">
      <c r="A139" s="558"/>
      <c r="B139" s="530"/>
      <c r="C139" s="28" t="s">
        <v>337</v>
      </c>
      <c r="D139" s="364">
        <f>'Direct Services_Feb20'!D30</f>
        <v>0</v>
      </c>
      <c r="E139" s="364">
        <f>'Direct Services_Aug20'!D30</f>
        <v>0</v>
      </c>
      <c r="F139" s="393">
        <f t="shared" ref="F139:F209" si="2">SUM(D139:E139)</f>
        <v>0</v>
      </c>
    </row>
    <row r="140" spans="1:12" x14ac:dyDescent="0.35">
      <c r="A140" s="558"/>
      <c r="B140" s="530"/>
      <c r="C140" s="28" t="s">
        <v>338</v>
      </c>
      <c r="D140" s="364">
        <f>'Direct Services_Feb20'!D31</f>
        <v>0</v>
      </c>
      <c r="E140" s="364">
        <f>'Direct Services_Aug20'!D31</f>
        <v>0</v>
      </c>
      <c r="F140" s="393">
        <f t="shared" si="2"/>
        <v>0</v>
      </c>
    </row>
    <row r="141" spans="1:12" ht="15" customHeight="1" x14ac:dyDescent="0.35">
      <c r="A141" s="558"/>
      <c r="B141" s="530"/>
      <c r="C141" s="448" t="s">
        <v>339</v>
      </c>
      <c r="D141" s="444">
        <f>'Direct Services_Feb20'!D32</f>
        <v>0</v>
      </c>
      <c r="E141" s="444">
        <f>'Direct Services_Aug20'!D32</f>
        <v>0</v>
      </c>
      <c r="F141" s="438">
        <f t="shared" si="2"/>
        <v>0</v>
      </c>
      <c r="G141" s="527" t="s">
        <v>496</v>
      </c>
      <c r="H141" s="528"/>
      <c r="I141" s="528"/>
      <c r="J141" s="528"/>
      <c r="K141" s="528"/>
      <c r="L141" s="528"/>
    </row>
    <row r="142" spans="1:12" ht="15" customHeight="1" x14ac:dyDescent="0.35">
      <c r="A142" s="558"/>
      <c r="B142" s="530"/>
      <c r="C142" s="449" t="s">
        <v>317</v>
      </c>
      <c r="D142" s="167" t="str">
        <f>'Direct Services_Feb20'!D33</f>
        <v/>
      </c>
      <c r="E142" s="167" t="str">
        <f>'Direct Services_Aug20'!D33</f>
        <v/>
      </c>
      <c r="F142" s="447" t="str">
        <f>_xlfn.TEXTJOIN(", ",TRUE,D142:E142)</f>
        <v/>
      </c>
      <c r="G142" s="527"/>
      <c r="H142" s="528"/>
      <c r="I142" s="528"/>
      <c r="J142" s="528"/>
      <c r="K142" s="528"/>
      <c r="L142" s="528"/>
    </row>
    <row r="143" spans="1:12" ht="15" customHeight="1" x14ac:dyDescent="0.35">
      <c r="A143" s="558"/>
      <c r="B143" s="530"/>
      <c r="C143" s="448" t="s">
        <v>340</v>
      </c>
      <c r="D143" s="444">
        <f>'Direct Services_Feb20'!D34</f>
        <v>0</v>
      </c>
      <c r="E143" s="444">
        <f>'Direct Services_Aug20'!D34</f>
        <v>0</v>
      </c>
      <c r="F143" s="438">
        <f t="shared" si="2"/>
        <v>0</v>
      </c>
      <c r="G143" s="527"/>
      <c r="H143" s="528"/>
      <c r="I143" s="528"/>
      <c r="J143" s="528"/>
      <c r="K143" s="528"/>
      <c r="L143" s="528"/>
    </row>
    <row r="144" spans="1:12" ht="15" customHeight="1" x14ac:dyDescent="0.35">
      <c r="A144" s="559"/>
      <c r="B144" s="530"/>
      <c r="C144" s="449" t="s">
        <v>319</v>
      </c>
      <c r="D144" s="167" t="str">
        <f>'Direct Services_Feb20'!D35</f>
        <v/>
      </c>
      <c r="E144" s="167" t="str">
        <f>'Direct Services_Aug20'!D35</f>
        <v/>
      </c>
      <c r="F144" s="447" t="str">
        <f>_xlfn.TEXTJOIN(", ",TRUE,D144:E144)</f>
        <v/>
      </c>
      <c r="G144" s="527"/>
      <c r="H144" s="528"/>
      <c r="I144" s="528"/>
      <c r="J144" s="528"/>
      <c r="K144" s="528"/>
      <c r="L144" s="528"/>
    </row>
    <row r="145" spans="1:12" ht="15" customHeight="1" x14ac:dyDescent="0.35">
      <c r="A145" s="559"/>
      <c r="B145" s="530"/>
      <c r="C145" s="448" t="s">
        <v>341</v>
      </c>
      <c r="D145" s="444">
        <f>'Direct Services_Feb20'!D36</f>
        <v>0</v>
      </c>
      <c r="E145" s="444">
        <f>'Direct Services_Aug20'!D36</f>
        <v>0</v>
      </c>
      <c r="F145" s="450"/>
      <c r="G145" s="527"/>
      <c r="H145" s="528"/>
      <c r="I145" s="528"/>
      <c r="J145" s="528"/>
      <c r="K145" s="528"/>
      <c r="L145" s="528"/>
    </row>
    <row r="146" spans="1:12" ht="15.75" customHeight="1" thickBot="1" x14ac:dyDescent="0.4">
      <c r="A146" s="560"/>
      <c r="B146" s="531"/>
      <c r="C146" s="451" t="s">
        <v>342</v>
      </c>
      <c r="D146" s="145" t="str">
        <f>'Direct Services_Feb20'!D37</f>
        <v/>
      </c>
      <c r="E146" s="145" t="str">
        <f>'Direct Services_Aug20'!D37</f>
        <v/>
      </c>
      <c r="F146" s="216" t="str">
        <f>_xlfn.TEXTJOIN(", ",TRUE,D146:E146)</f>
        <v/>
      </c>
      <c r="G146" s="527"/>
      <c r="H146" s="528"/>
      <c r="I146" s="528"/>
      <c r="J146" s="528"/>
      <c r="K146" s="528"/>
      <c r="L146" s="528"/>
    </row>
    <row r="147" spans="1:12" ht="41.25" customHeight="1" x14ac:dyDescent="0.35">
      <c r="A147" s="529" t="s">
        <v>343</v>
      </c>
      <c r="B147" s="529" t="s">
        <v>344</v>
      </c>
      <c r="C147" s="580" t="s">
        <v>345</v>
      </c>
      <c r="D147" s="581"/>
      <c r="E147" s="581"/>
      <c r="F147" s="582"/>
      <c r="G147" s="431"/>
      <c r="H147" s="432"/>
      <c r="I147" s="432"/>
      <c r="J147" s="432"/>
    </row>
    <row r="148" spans="1:12" ht="29" x14ac:dyDescent="0.35">
      <c r="A148" s="530"/>
      <c r="B148" s="530"/>
      <c r="C148" s="14" t="s">
        <v>346</v>
      </c>
      <c r="D148" s="364">
        <f>'Direct Services_Feb20'!D39</f>
        <v>0</v>
      </c>
      <c r="E148" s="367">
        <f>'Direct Services_Aug20'!D39</f>
        <v>0</v>
      </c>
      <c r="F148" s="393">
        <f t="shared" si="2"/>
        <v>0</v>
      </c>
    </row>
    <row r="149" spans="1:12" ht="29.5" thickBot="1" x14ac:dyDescent="0.4">
      <c r="A149" s="531"/>
      <c r="B149" s="531"/>
      <c r="C149" s="29" t="s">
        <v>347</v>
      </c>
      <c r="D149" s="384">
        <f>'Direct Services_Feb20'!D40</f>
        <v>0</v>
      </c>
      <c r="E149" s="384">
        <f>'Direct Services_Aug20'!D40</f>
        <v>0</v>
      </c>
      <c r="F149" s="407">
        <f t="shared" si="2"/>
        <v>0</v>
      </c>
    </row>
    <row r="150" spans="1:12" ht="73" thickBot="1" x14ac:dyDescent="0.4">
      <c r="A150" s="234" t="s">
        <v>348</v>
      </c>
      <c r="B150" s="196" t="s">
        <v>349</v>
      </c>
      <c r="C150" s="42" t="s">
        <v>350</v>
      </c>
      <c r="D150" s="385">
        <f>'Direct Services_Feb20'!D41</f>
        <v>0</v>
      </c>
      <c r="E150" s="367">
        <f>'Direct Services_Aug20'!D41</f>
        <v>0</v>
      </c>
      <c r="F150" s="394">
        <f t="shared" si="2"/>
        <v>0</v>
      </c>
    </row>
    <row r="151" spans="1:12" ht="15" thickBot="1" x14ac:dyDescent="0.4">
      <c r="A151" s="538" t="s">
        <v>351</v>
      </c>
      <c r="B151" s="538"/>
      <c r="C151" s="539"/>
      <c r="D151" s="539"/>
      <c r="E151" s="539"/>
      <c r="F151" s="540"/>
    </row>
    <row r="152" spans="1:12" ht="55.5" customHeight="1" thickBot="1" x14ac:dyDescent="0.4">
      <c r="A152" s="541" t="s">
        <v>352</v>
      </c>
      <c r="B152" s="541" t="s">
        <v>353</v>
      </c>
      <c r="C152" s="613" t="s">
        <v>354</v>
      </c>
      <c r="D152" s="614"/>
      <c r="E152" s="614"/>
      <c r="F152" s="615"/>
    </row>
    <row r="153" spans="1:12" x14ac:dyDescent="0.35">
      <c r="A153" s="542"/>
      <c r="B153" s="542"/>
      <c r="C153" s="592" t="s">
        <v>355</v>
      </c>
      <c r="D153" s="593"/>
      <c r="E153" s="593"/>
      <c r="F153" s="594"/>
    </row>
    <row r="154" spans="1:12" x14ac:dyDescent="0.35">
      <c r="A154" s="542"/>
      <c r="B154" s="542"/>
      <c r="C154" s="102" t="s">
        <v>356</v>
      </c>
      <c r="D154" s="403">
        <f>Workforce_Feb20!D5</f>
        <v>0</v>
      </c>
      <c r="E154" s="403">
        <f>Workforce_Aug20!D5</f>
        <v>0</v>
      </c>
      <c r="F154" s="403">
        <f t="shared" si="2"/>
        <v>0</v>
      </c>
    </row>
    <row r="155" spans="1:12" x14ac:dyDescent="0.35">
      <c r="A155" s="542"/>
      <c r="B155" s="542"/>
      <c r="C155" s="102" t="s">
        <v>357</v>
      </c>
      <c r="D155" s="393">
        <f>Workforce_Feb20!D6</f>
        <v>0</v>
      </c>
      <c r="E155" s="403">
        <f>Workforce_Aug20!D6</f>
        <v>0</v>
      </c>
      <c r="F155" s="393">
        <f t="shared" si="2"/>
        <v>0</v>
      </c>
    </row>
    <row r="156" spans="1:12" x14ac:dyDescent="0.35">
      <c r="A156" s="542"/>
      <c r="B156" s="542"/>
      <c r="C156" s="102" t="s">
        <v>358</v>
      </c>
      <c r="D156" s="393">
        <f>Workforce_Feb20!D7</f>
        <v>0</v>
      </c>
      <c r="E156" s="403">
        <f>Workforce_Aug20!D7</f>
        <v>0</v>
      </c>
      <c r="F156" s="393">
        <f t="shared" si="2"/>
        <v>0</v>
      </c>
    </row>
    <row r="157" spans="1:12" x14ac:dyDescent="0.35">
      <c r="A157" s="542"/>
      <c r="B157" s="542"/>
      <c r="C157" s="102" t="s">
        <v>359</v>
      </c>
      <c r="D157" s="393">
        <f>Workforce_Feb20!D8</f>
        <v>0</v>
      </c>
      <c r="E157" s="403">
        <f>Workforce_Aug20!D8</f>
        <v>0</v>
      </c>
      <c r="F157" s="393">
        <f t="shared" si="2"/>
        <v>0</v>
      </c>
    </row>
    <row r="158" spans="1:12" ht="43.5" x14ac:dyDescent="0.35">
      <c r="A158" s="542"/>
      <c r="B158" s="542"/>
      <c r="C158" s="102" t="s">
        <v>360</v>
      </c>
      <c r="D158" s="393">
        <f>Workforce_Feb20!D9</f>
        <v>0</v>
      </c>
      <c r="E158" s="403">
        <f>Workforce_Aug20!D9</f>
        <v>0</v>
      </c>
      <c r="F158" s="393">
        <f t="shared" si="2"/>
        <v>0</v>
      </c>
    </row>
    <row r="159" spans="1:12" x14ac:dyDescent="0.35">
      <c r="A159" s="542"/>
      <c r="B159" s="542"/>
      <c r="C159" s="102" t="s">
        <v>361</v>
      </c>
      <c r="D159" s="393">
        <f>Workforce_Feb20!D10</f>
        <v>0</v>
      </c>
      <c r="E159" s="403">
        <f>Workforce_Aug20!D10</f>
        <v>0</v>
      </c>
      <c r="F159" s="393">
        <f t="shared" si="2"/>
        <v>0</v>
      </c>
    </row>
    <row r="160" spans="1:12" ht="29.5" thickBot="1" x14ac:dyDescent="0.4">
      <c r="A160" s="542"/>
      <c r="B160" s="542"/>
      <c r="C160" s="104" t="s">
        <v>362</v>
      </c>
      <c r="D160" s="407">
        <f>Workforce_Feb20!D11</f>
        <v>0</v>
      </c>
      <c r="E160" s="403">
        <f>Workforce_Aug20!D11</f>
        <v>0</v>
      </c>
      <c r="F160" s="407">
        <f t="shared" si="2"/>
        <v>0</v>
      </c>
    </row>
    <row r="161" spans="1:6" x14ac:dyDescent="0.35">
      <c r="A161" s="542"/>
      <c r="B161" s="542"/>
      <c r="C161" s="592" t="s">
        <v>363</v>
      </c>
      <c r="D161" s="593"/>
      <c r="E161" s="593"/>
      <c r="F161" s="594"/>
    </row>
    <row r="162" spans="1:6" x14ac:dyDescent="0.35">
      <c r="A162" s="542"/>
      <c r="B162" s="542"/>
      <c r="C162" s="102" t="s">
        <v>356</v>
      </c>
      <c r="D162" s="403">
        <f>Workforce_Feb20!D14</f>
        <v>0</v>
      </c>
      <c r="E162" s="403">
        <f>Workforce_Aug20!D14</f>
        <v>0</v>
      </c>
      <c r="F162" s="403">
        <f t="shared" si="2"/>
        <v>0</v>
      </c>
    </row>
    <row r="163" spans="1:6" x14ac:dyDescent="0.35">
      <c r="A163" s="542"/>
      <c r="B163" s="542"/>
      <c r="C163" s="102" t="s">
        <v>357</v>
      </c>
      <c r="D163" s="393">
        <f>Workforce_Feb20!D15</f>
        <v>0</v>
      </c>
      <c r="E163" s="403">
        <f>Workforce_Aug20!D15</f>
        <v>0</v>
      </c>
      <c r="F163" s="393">
        <f t="shared" si="2"/>
        <v>0</v>
      </c>
    </row>
    <row r="164" spans="1:6" x14ac:dyDescent="0.35">
      <c r="A164" s="542"/>
      <c r="B164" s="542"/>
      <c r="C164" s="102" t="s">
        <v>358</v>
      </c>
      <c r="D164" s="393">
        <f>Workforce_Feb20!D16</f>
        <v>0</v>
      </c>
      <c r="E164" s="403">
        <f>Workforce_Aug20!D16</f>
        <v>0</v>
      </c>
      <c r="F164" s="393">
        <f t="shared" si="2"/>
        <v>0</v>
      </c>
    </row>
    <row r="165" spans="1:6" x14ac:dyDescent="0.35">
      <c r="A165" s="542"/>
      <c r="B165" s="542"/>
      <c r="C165" s="102" t="s">
        <v>359</v>
      </c>
      <c r="D165" s="393">
        <f>Workforce_Feb20!D17</f>
        <v>0</v>
      </c>
      <c r="E165" s="403">
        <f>Workforce_Aug20!D17</f>
        <v>0</v>
      </c>
      <c r="F165" s="393">
        <f t="shared" si="2"/>
        <v>0</v>
      </c>
    </row>
    <row r="166" spans="1:6" ht="43.5" x14ac:dyDescent="0.35">
      <c r="A166" s="542"/>
      <c r="B166" s="542"/>
      <c r="C166" s="102" t="s">
        <v>360</v>
      </c>
      <c r="D166" s="393">
        <f>Workforce_Feb20!D18</f>
        <v>0</v>
      </c>
      <c r="E166" s="403">
        <f>Workforce_Aug20!D18</f>
        <v>0</v>
      </c>
      <c r="F166" s="393">
        <f t="shared" si="2"/>
        <v>0</v>
      </c>
    </row>
    <row r="167" spans="1:6" x14ac:dyDescent="0.35">
      <c r="A167" s="542"/>
      <c r="B167" s="542"/>
      <c r="C167" s="102" t="s">
        <v>361</v>
      </c>
      <c r="D167" s="393">
        <f>Workforce_Feb20!D19</f>
        <v>0</v>
      </c>
      <c r="E167" s="403">
        <f>Workforce_Aug20!D19</f>
        <v>0</v>
      </c>
      <c r="F167" s="393">
        <f t="shared" si="2"/>
        <v>0</v>
      </c>
    </row>
    <row r="168" spans="1:6" ht="29.5" thickBot="1" x14ac:dyDescent="0.4">
      <c r="A168" s="542"/>
      <c r="B168" s="542"/>
      <c r="C168" s="104" t="s">
        <v>362</v>
      </c>
      <c r="D168" s="407">
        <f>Workforce_Feb20!D20</f>
        <v>0</v>
      </c>
      <c r="E168" s="384">
        <f>Workforce_Aug20!D20</f>
        <v>0</v>
      </c>
      <c r="F168" s="407">
        <f t="shared" si="2"/>
        <v>0</v>
      </c>
    </row>
    <row r="169" spans="1:6" ht="46.5" customHeight="1" thickBot="1" x14ac:dyDescent="0.4">
      <c r="A169" s="543" t="s">
        <v>364</v>
      </c>
      <c r="B169" s="529" t="s">
        <v>365</v>
      </c>
      <c r="C169" s="616" t="s">
        <v>366</v>
      </c>
      <c r="D169" s="617"/>
      <c r="E169" s="617"/>
      <c r="F169" s="618"/>
    </row>
    <row r="170" spans="1:6" ht="15" thickBot="1" x14ac:dyDescent="0.4">
      <c r="A170" s="544"/>
      <c r="B170" s="530"/>
      <c r="C170" s="598" t="s">
        <v>367</v>
      </c>
      <c r="D170" s="599"/>
      <c r="E170" s="599"/>
      <c r="F170" s="600"/>
    </row>
    <row r="171" spans="1:6" x14ac:dyDescent="0.35">
      <c r="A171" s="544"/>
      <c r="B171" s="530"/>
      <c r="C171" s="107" t="s">
        <v>356</v>
      </c>
      <c r="D171" s="403">
        <f>Workforce_Feb20!D24</f>
        <v>0</v>
      </c>
      <c r="E171" s="403">
        <f>Workforce_Aug20!D24</f>
        <v>0</v>
      </c>
      <c r="F171" s="403">
        <f t="shared" si="2"/>
        <v>0</v>
      </c>
    </row>
    <row r="172" spans="1:6" x14ac:dyDescent="0.35">
      <c r="A172" s="544"/>
      <c r="B172" s="530"/>
      <c r="C172" s="102" t="s">
        <v>357</v>
      </c>
      <c r="D172" s="393">
        <f>Workforce_Feb20!D25</f>
        <v>0</v>
      </c>
      <c r="E172" s="403">
        <f>Workforce_Aug20!D25</f>
        <v>0</v>
      </c>
      <c r="F172" s="393">
        <f t="shared" si="2"/>
        <v>0</v>
      </c>
    </row>
    <row r="173" spans="1:6" x14ac:dyDescent="0.35">
      <c r="A173" s="544"/>
      <c r="B173" s="530"/>
      <c r="C173" s="102" t="s">
        <v>358</v>
      </c>
      <c r="D173" s="393">
        <f>Workforce_Feb20!D26</f>
        <v>0</v>
      </c>
      <c r="E173" s="403">
        <f>Workforce_Aug20!D26</f>
        <v>0</v>
      </c>
      <c r="F173" s="393">
        <f>SUM(D173:E173)</f>
        <v>0</v>
      </c>
    </row>
    <row r="174" spans="1:6" x14ac:dyDescent="0.35">
      <c r="A174" s="544"/>
      <c r="B174" s="530"/>
      <c r="C174" s="102" t="s">
        <v>359</v>
      </c>
      <c r="D174" s="393">
        <f>Workforce_Feb20!D27</f>
        <v>0</v>
      </c>
      <c r="E174" s="403">
        <f>Workforce_Aug20!D27</f>
        <v>0</v>
      </c>
      <c r="F174" s="393">
        <f t="shared" si="2"/>
        <v>0</v>
      </c>
    </row>
    <row r="175" spans="1:6" ht="43.5" x14ac:dyDescent="0.35">
      <c r="A175" s="544"/>
      <c r="B175" s="530"/>
      <c r="C175" s="102" t="s">
        <v>360</v>
      </c>
      <c r="D175" s="393">
        <f>Workforce_Feb20!D28</f>
        <v>0</v>
      </c>
      <c r="E175" s="403">
        <f>Workforce_Aug20!D28</f>
        <v>0</v>
      </c>
      <c r="F175" s="393">
        <f t="shared" si="2"/>
        <v>0</v>
      </c>
    </row>
    <row r="176" spans="1:6" x14ac:dyDescent="0.35">
      <c r="A176" s="544"/>
      <c r="B176" s="530"/>
      <c r="C176" s="102" t="s">
        <v>361</v>
      </c>
      <c r="D176" s="393">
        <f>Workforce_Feb20!D29</f>
        <v>0</v>
      </c>
      <c r="E176" s="403">
        <f>Workforce_Aug20!D29</f>
        <v>0</v>
      </c>
      <c r="F176" s="393">
        <f t="shared" si="2"/>
        <v>0</v>
      </c>
    </row>
    <row r="177" spans="1:12" ht="29" x14ac:dyDescent="0.35">
      <c r="A177" s="544"/>
      <c r="B177" s="530"/>
      <c r="C177" s="102" t="s">
        <v>362</v>
      </c>
      <c r="D177" s="393">
        <f>Workforce_Feb20!D30</f>
        <v>0</v>
      </c>
      <c r="E177" s="403">
        <f>Workforce_Aug20!D30</f>
        <v>0</v>
      </c>
      <c r="F177" s="393">
        <f t="shared" si="2"/>
        <v>0</v>
      </c>
    </row>
    <row r="178" spans="1:12" ht="15" customHeight="1" x14ac:dyDescent="0.35">
      <c r="A178" s="544"/>
      <c r="B178" s="530"/>
      <c r="C178" s="452" t="s">
        <v>368</v>
      </c>
      <c r="D178" s="453">
        <f>Workforce_Feb20!D31</f>
        <v>0</v>
      </c>
      <c r="E178" s="453">
        <f>Workforce_Aug20!D31</f>
        <v>0</v>
      </c>
      <c r="F178" s="438">
        <f t="shared" si="2"/>
        <v>0</v>
      </c>
      <c r="G178" s="527" t="s">
        <v>497</v>
      </c>
      <c r="H178" s="528"/>
      <c r="I178" s="528"/>
      <c r="J178" s="528"/>
      <c r="K178" s="528"/>
      <c r="L178" s="528"/>
    </row>
    <row r="179" spans="1:12" ht="15" customHeight="1" x14ac:dyDescent="0.35">
      <c r="A179" s="544"/>
      <c r="B179" s="530"/>
      <c r="C179" s="449" t="s">
        <v>317</v>
      </c>
      <c r="D179" s="447" t="str">
        <f>Workforce_Feb20!D32</f>
        <v/>
      </c>
      <c r="E179" s="454" t="str">
        <f>Workforce_Aug20!D32</f>
        <v/>
      </c>
      <c r="F179" s="447" t="str">
        <f>_xlfn.TEXTJOIN(", ",TRUE,D179:E179)</f>
        <v/>
      </c>
      <c r="G179" s="527"/>
      <c r="H179" s="528"/>
      <c r="I179" s="528"/>
      <c r="J179" s="528"/>
      <c r="K179" s="528"/>
      <c r="L179" s="528"/>
    </row>
    <row r="180" spans="1:12" ht="15" customHeight="1" x14ac:dyDescent="0.35">
      <c r="A180" s="544"/>
      <c r="B180" s="530"/>
      <c r="C180" s="452" t="s">
        <v>369</v>
      </c>
      <c r="D180" s="438">
        <f>Workforce_Feb20!D33</f>
        <v>0</v>
      </c>
      <c r="E180" s="453">
        <f>Workforce_Aug20!D33</f>
        <v>0</v>
      </c>
      <c r="F180" s="438">
        <f t="shared" si="2"/>
        <v>0</v>
      </c>
      <c r="G180" s="527"/>
      <c r="H180" s="528"/>
      <c r="I180" s="528"/>
      <c r="J180" s="528"/>
      <c r="K180" s="528"/>
      <c r="L180" s="528"/>
    </row>
    <row r="181" spans="1:12" ht="15" customHeight="1" x14ac:dyDescent="0.35">
      <c r="A181" s="544"/>
      <c r="B181" s="530"/>
      <c r="C181" s="449" t="s">
        <v>319</v>
      </c>
      <c r="D181" s="447" t="str">
        <f>Workforce_Feb20!D34</f>
        <v/>
      </c>
      <c r="E181" s="454" t="str">
        <f>Workforce_Aug20!D34</f>
        <v/>
      </c>
      <c r="F181" s="447" t="str">
        <f>_xlfn.TEXTJOIN(", ",TRUE,D181:E181)</f>
        <v/>
      </c>
      <c r="G181" s="527"/>
      <c r="H181" s="528"/>
      <c r="I181" s="528"/>
      <c r="J181" s="528"/>
      <c r="K181" s="528"/>
      <c r="L181" s="528"/>
    </row>
    <row r="182" spans="1:12" ht="15" customHeight="1" x14ac:dyDescent="0.35">
      <c r="A182" s="544"/>
      <c r="B182" s="530"/>
      <c r="C182" s="452" t="s">
        <v>370</v>
      </c>
      <c r="D182" s="438">
        <f>Workforce_Feb20!D35</f>
        <v>0</v>
      </c>
      <c r="E182" s="453">
        <f>Workforce_Aug20!D35</f>
        <v>0</v>
      </c>
      <c r="F182" s="438">
        <f t="shared" si="2"/>
        <v>0</v>
      </c>
      <c r="G182" s="527"/>
      <c r="H182" s="528"/>
      <c r="I182" s="528"/>
      <c r="J182" s="528"/>
      <c r="K182" s="528"/>
      <c r="L182" s="528"/>
    </row>
    <row r="183" spans="1:12" ht="15.75" customHeight="1" thickBot="1" x14ac:dyDescent="0.4">
      <c r="A183" s="544"/>
      <c r="B183" s="530"/>
      <c r="C183" s="451" t="s">
        <v>342</v>
      </c>
      <c r="D183" s="447" t="str">
        <f>Workforce_Feb20!D36</f>
        <v/>
      </c>
      <c r="E183" s="454" t="str">
        <f>Workforce_Aug20!D36</f>
        <v/>
      </c>
      <c r="F183" s="447" t="str">
        <f>_xlfn.TEXTJOIN(", ",TRUE,D183:E183)</f>
        <v/>
      </c>
      <c r="G183" s="527"/>
      <c r="H183" s="528"/>
      <c r="I183" s="528"/>
      <c r="J183" s="528"/>
      <c r="K183" s="528"/>
      <c r="L183" s="528"/>
    </row>
    <row r="184" spans="1:12" ht="15" thickBot="1" x14ac:dyDescent="0.4">
      <c r="A184" s="544"/>
      <c r="B184" s="530"/>
      <c r="C184" s="604" t="s">
        <v>371</v>
      </c>
      <c r="D184" s="605"/>
      <c r="E184" s="605"/>
      <c r="F184" s="606"/>
    </row>
    <row r="185" spans="1:12" x14ac:dyDescent="0.35">
      <c r="A185" s="544"/>
      <c r="B185" s="530"/>
      <c r="C185" s="101" t="s">
        <v>356</v>
      </c>
      <c r="D185" s="403">
        <f>Workforce_Feb20!D39</f>
        <v>0</v>
      </c>
      <c r="E185" s="409">
        <f>Workforce_Aug20!D39</f>
        <v>0</v>
      </c>
      <c r="F185" s="403">
        <f t="shared" si="2"/>
        <v>0</v>
      </c>
    </row>
    <row r="186" spans="1:12" x14ac:dyDescent="0.35">
      <c r="A186" s="544"/>
      <c r="B186" s="530"/>
      <c r="C186" s="102" t="s">
        <v>357</v>
      </c>
      <c r="D186" s="393">
        <f>Workforce_Feb20!D40</f>
        <v>0</v>
      </c>
      <c r="E186" s="409">
        <f>Workforce_Aug20!D40</f>
        <v>0</v>
      </c>
      <c r="F186" s="393">
        <f t="shared" si="2"/>
        <v>0</v>
      </c>
    </row>
    <row r="187" spans="1:12" x14ac:dyDescent="0.35">
      <c r="A187" s="544"/>
      <c r="B187" s="530"/>
      <c r="C187" s="102" t="s">
        <v>358</v>
      </c>
      <c r="D187" s="393">
        <f>Workforce_Feb20!D41</f>
        <v>0</v>
      </c>
      <c r="E187" s="409">
        <f>Workforce_Aug20!D41</f>
        <v>0</v>
      </c>
      <c r="F187" s="393">
        <f t="shared" si="2"/>
        <v>0</v>
      </c>
    </row>
    <row r="188" spans="1:12" x14ac:dyDescent="0.35">
      <c r="A188" s="544"/>
      <c r="B188" s="530"/>
      <c r="C188" s="102" t="s">
        <v>359</v>
      </c>
      <c r="D188" s="393">
        <f>Workforce_Feb20!D42</f>
        <v>0</v>
      </c>
      <c r="E188" s="409">
        <f>Workforce_Aug20!D42</f>
        <v>0</v>
      </c>
      <c r="F188" s="393">
        <f t="shared" si="2"/>
        <v>0</v>
      </c>
    </row>
    <row r="189" spans="1:12" ht="43.5" x14ac:dyDescent="0.35">
      <c r="A189" s="544"/>
      <c r="B189" s="530"/>
      <c r="C189" s="102" t="s">
        <v>360</v>
      </c>
      <c r="D189" s="393">
        <f>Workforce_Feb20!D43</f>
        <v>0</v>
      </c>
      <c r="E189" s="409">
        <f>Workforce_Aug20!D43</f>
        <v>0</v>
      </c>
      <c r="F189" s="393">
        <f t="shared" si="2"/>
        <v>0</v>
      </c>
    </row>
    <row r="190" spans="1:12" x14ac:dyDescent="0.35">
      <c r="A190" s="544"/>
      <c r="B190" s="530"/>
      <c r="C190" s="102" t="s">
        <v>361</v>
      </c>
      <c r="D190" s="393">
        <f>Workforce_Feb20!D44</f>
        <v>0</v>
      </c>
      <c r="E190" s="409">
        <f>Workforce_Aug20!D44</f>
        <v>0</v>
      </c>
      <c r="F190" s="393">
        <f t="shared" si="2"/>
        <v>0</v>
      </c>
    </row>
    <row r="191" spans="1:12" ht="29" x14ac:dyDescent="0.35">
      <c r="A191" s="544"/>
      <c r="B191" s="530"/>
      <c r="C191" s="102" t="s">
        <v>362</v>
      </c>
      <c r="D191" s="393">
        <f>Workforce_Feb20!D45</f>
        <v>0</v>
      </c>
      <c r="E191" s="409">
        <f>Workforce_Aug20!D45</f>
        <v>0</v>
      </c>
      <c r="F191" s="393">
        <f t="shared" si="2"/>
        <v>0</v>
      </c>
    </row>
    <row r="192" spans="1:12" ht="15" customHeight="1" x14ac:dyDescent="0.35">
      <c r="A192" s="544"/>
      <c r="B192" s="530"/>
      <c r="C192" s="452" t="s">
        <v>368</v>
      </c>
      <c r="D192" s="453">
        <f>Workforce_Feb20!D46</f>
        <v>0</v>
      </c>
      <c r="E192" s="455">
        <f>Workforce_Aug20!D46</f>
        <v>0</v>
      </c>
      <c r="F192" s="438">
        <f t="shared" si="2"/>
        <v>0</v>
      </c>
      <c r="G192" s="527" t="s">
        <v>498</v>
      </c>
      <c r="H192" s="528"/>
      <c r="I192" s="528"/>
      <c r="J192" s="528"/>
      <c r="K192" s="528"/>
      <c r="L192" s="528"/>
    </row>
    <row r="193" spans="1:12" ht="15" customHeight="1" x14ac:dyDescent="0.35">
      <c r="A193" s="544"/>
      <c r="B193" s="530"/>
      <c r="C193" s="449" t="s">
        <v>317</v>
      </c>
      <c r="D193" s="447" t="str">
        <f>Workforce_Feb20!D47</f>
        <v/>
      </c>
      <c r="E193" s="456" t="str">
        <f>Workforce_Aug20!D47</f>
        <v/>
      </c>
      <c r="F193" s="447" t="str">
        <f>_xlfn.TEXTJOIN(", ",TRUE,D193:E193)</f>
        <v/>
      </c>
      <c r="G193" s="527"/>
      <c r="H193" s="528"/>
      <c r="I193" s="528"/>
      <c r="J193" s="528"/>
      <c r="K193" s="528"/>
      <c r="L193" s="528"/>
    </row>
    <row r="194" spans="1:12" ht="15" customHeight="1" x14ac:dyDescent="0.35">
      <c r="A194" s="544"/>
      <c r="B194" s="530"/>
      <c r="C194" s="452" t="s">
        <v>369</v>
      </c>
      <c r="D194" s="438">
        <f>Workforce_Feb20!D48</f>
        <v>0</v>
      </c>
      <c r="E194" s="455">
        <f>Workforce_Aug20!D48</f>
        <v>0</v>
      </c>
      <c r="F194" s="438">
        <f t="shared" si="2"/>
        <v>0</v>
      </c>
      <c r="G194" s="527"/>
      <c r="H194" s="528"/>
      <c r="I194" s="528"/>
      <c r="J194" s="528"/>
      <c r="K194" s="528"/>
      <c r="L194" s="528"/>
    </row>
    <row r="195" spans="1:12" ht="15" customHeight="1" x14ac:dyDescent="0.35">
      <c r="A195" s="544"/>
      <c r="B195" s="530"/>
      <c r="C195" s="449" t="s">
        <v>319</v>
      </c>
      <c r="D195" s="447" t="str">
        <f>Workforce_Feb20!D49</f>
        <v/>
      </c>
      <c r="E195" s="456" t="str">
        <f>Workforce_Aug20!D49</f>
        <v/>
      </c>
      <c r="F195" s="447" t="str">
        <f>_xlfn.TEXTJOIN(", ",TRUE,D195:E195)</f>
        <v/>
      </c>
      <c r="G195" s="527"/>
      <c r="H195" s="528"/>
      <c r="I195" s="528"/>
      <c r="J195" s="528"/>
      <c r="K195" s="528"/>
      <c r="L195" s="528"/>
    </row>
    <row r="196" spans="1:12" ht="15" customHeight="1" x14ac:dyDescent="0.35">
      <c r="A196" s="544"/>
      <c r="B196" s="530"/>
      <c r="C196" s="452" t="s">
        <v>370</v>
      </c>
      <c r="D196" s="438">
        <f>Workforce_Feb20!D50</f>
        <v>0</v>
      </c>
      <c r="E196" s="455">
        <f>Workforce_Aug20!D50</f>
        <v>0</v>
      </c>
      <c r="F196" s="438">
        <f t="shared" si="2"/>
        <v>0</v>
      </c>
      <c r="G196" s="527"/>
      <c r="H196" s="528"/>
      <c r="I196" s="528"/>
      <c r="J196" s="528"/>
      <c r="K196" s="528"/>
      <c r="L196" s="528"/>
    </row>
    <row r="197" spans="1:12" ht="15.75" customHeight="1" thickBot="1" x14ac:dyDescent="0.4">
      <c r="A197" s="544"/>
      <c r="B197" s="530"/>
      <c r="C197" s="451" t="s">
        <v>342</v>
      </c>
      <c r="D197" s="447" t="str">
        <f>Workforce_Feb20!D51</f>
        <v/>
      </c>
      <c r="E197" s="456" t="str">
        <f>Workforce_Aug20!D51</f>
        <v/>
      </c>
      <c r="F197" s="447" t="str">
        <f>_xlfn.TEXTJOIN(", ",TRUE,D197:E197)</f>
        <v/>
      </c>
      <c r="G197" s="527"/>
      <c r="H197" s="528"/>
      <c r="I197" s="528"/>
      <c r="J197" s="528"/>
      <c r="K197" s="528"/>
      <c r="L197" s="528"/>
    </row>
    <row r="198" spans="1:12" ht="95.25" customHeight="1" thickBot="1" x14ac:dyDescent="0.4">
      <c r="A198" s="543" t="s">
        <v>372</v>
      </c>
      <c r="B198" s="529" t="s">
        <v>372</v>
      </c>
      <c r="C198" s="607" t="s">
        <v>373</v>
      </c>
      <c r="D198" s="608"/>
      <c r="E198" s="608"/>
      <c r="F198" s="609"/>
    </row>
    <row r="199" spans="1:12" ht="15" thickBot="1" x14ac:dyDescent="0.4">
      <c r="A199" s="544"/>
      <c r="B199" s="530"/>
      <c r="C199" s="598" t="s">
        <v>367</v>
      </c>
      <c r="D199" s="599"/>
      <c r="E199" s="599"/>
      <c r="F199" s="600"/>
    </row>
    <row r="200" spans="1:12" x14ac:dyDescent="0.35">
      <c r="A200" s="544"/>
      <c r="B200" s="530"/>
      <c r="C200" s="101" t="s">
        <v>356</v>
      </c>
      <c r="D200" s="403">
        <f>Workforce_Feb20!D55</f>
        <v>0</v>
      </c>
      <c r="E200" s="403">
        <f>Workforce_Aug20!D55</f>
        <v>0</v>
      </c>
      <c r="F200" s="403">
        <f t="shared" si="2"/>
        <v>0</v>
      </c>
    </row>
    <row r="201" spans="1:12" x14ac:dyDescent="0.35">
      <c r="A201" s="544"/>
      <c r="B201" s="530"/>
      <c r="C201" s="102" t="s">
        <v>357</v>
      </c>
      <c r="D201" s="393">
        <f>Workforce_Feb20!D56</f>
        <v>0</v>
      </c>
      <c r="E201" s="403">
        <f>Workforce_Aug20!D56</f>
        <v>0</v>
      </c>
      <c r="F201" s="393">
        <f t="shared" si="2"/>
        <v>0</v>
      </c>
    </row>
    <row r="202" spans="1:12" x14ac:dyDescent="0.35">
      <c r="A202" s="544"/>
      <c r="B202" s="530"/>
      <c r="C202" s="102" t="s">
        <v>358</v>
      </c>
      <c r="D202" s="393">
        <f>Workforce_Feb20!D57</f>
        <v>0</v>
      </c>
      <c r="E202" s="403">
        <f>Workforce_Aug20!D57</f>
        <v>0</v>
      </c>
      <c r="F202" s="393">
        <f t="shared" si="2"/>
        <v>0</v>
      </c>
    </row>
    <row r="203" spans="1:12" x14ac:dyDescent="0.35">
      <c r="A203" s="544"/>
      <c r="B203" s="530"/>
      <c r="C203" s="102" t="s">
        <v>359</v>
      </c>
      <c r="D203" s="393">
        <f>Workforce_Feb20!D58</f>
        <v>0</v>
      </c>
      <c r="E203" s="403">
        <f>Workforce_Aug20!D58</f>
        <v>0</v>
      </c>
      <c r="F203" s="393">
        <f t="shared" si="2"/>
        <v>0</v>
      </c>
    </row>
    <row r="204" spans="1:12" ht="43.5" x14ac:dyDescent="0.35">
      <c r="A204" s="544"/>
      <c r="B204" s="530"/>
      <c r="C204" s="102" t="s">
        <v>360</v>
      </c>
      <c r="D204" s="393">
        <f>Workforce_Feb20!D59</f>
        <v>0</v>
      </c>
      <c r="E204" s="403">
        <f>Workforce_Aug20!D59</f>
        <v>0</v>
      </c>
      <c r="F204" s="393">
        <f t="shared" si="2"/>
        <v>0</v>
      </c>
    </row>
    <row r="205" spans="1:12" x14ac:dyDescent="0.35">
      <c r="A205" s="544"/>
      <c r="B205" s="530"/>
      <c r="C205" s="102" t="s">
        <v>361</v>
      </c>
      <c r="D205" s="393">
        <f>Workforce_Feb20!D60</f>
        <v>0</v>
      </c>
      <c r="E205" s="403">
        <f>Workforce_Aug20!D60</f>
        <v>0</v>
      </c>
      <c r="F205" s="393">
        <f t="shared" si="2"/>
        <v>0</v>
      </c>
    </row>
    <row r="206" spans="1:12" ht="29.5" thickBot="1" x14ac:dyDescent="0.4">
      <c r="A206" s="544"/>
      <c r="B206" s="530"/>
      <c r="C206" s="104" t="s">
        <v>362</v>
      </c>
      <c r="D206" s="407">
        <f>Workforce_Feb20!D61</f>
        <v>0</v>
      </c>
      <c r="E206" s="384">
        <f>Workforce_Aug20!D61</f>
        <v>0</v>
      </c>
      <c r="F206" s="407">
        <f t="shared" si="2"/>
        <v>0</v>
      </c>
    </row>
    <row r="207" spans="1:12" ht="15" thickBot="1" x14ac:dyDescent="0.4">
      <c r="A207" s="544"/>
      <c r="B207" s="545"/>
      <c r="C207" s="610" t="s">
        <v>374</v>
      </c>
      <c r="D207" s="611"/>
      <c r="E207" s="611"/>
      <c r="F207" s="612"/>
    </row>
    <row r="208" spans="1:12" x14ac:dyDescent="0.35">
      <c r="A208" s="544"/>
      <c r="B208" s="530"/>
      <c r="C208" s="107" t="s">
        <v>356</v>
      </c>
      <c r="D208" s="409">
        <f>Workforce_Feb20!D64</f>
        <v>0</v>
      </c>
      <c r="E208" s="409">
        <f>Workforce_Aug20!D64</f>
        <v>0</v>
      </c>
      <c r="F208" s="409">
        <f t="shared" si="2"/>
        <v>0</v>
      </c>
    </row>
    <row r="209" spans="1:13" x14ac:dyDescent="0.35">
      <c r="A209" s="544"/>
      <c r="B209" s="530"/>
      <c r="C209" s="102" t="s">
        <v>357</v>
      </c>
      <c r="D209" s="396">
        <f>Workforce_Feb20!D65</f>
        <v>0</v>
      </c>
      <c r="E209" s="409">
        <f>Workforce_Aug20!D65</f>
        <v>0</v>
      </c>
      <c r="F209" s="396">
        <f t="shared" si="2"/>
        <v>0</v>
      </c>
    </row>
    <row r="210" spans="1:13" x14ac:dyDescent="0.35">
      <c r="A210" s="544"/>
      <c r="B210" s="530"/>
      <c r="C210" s="102" t="s">
        <v>358</v>
      </c>
      <c r="D210" s="396">
        <f>Workforce_Feb20!D66</f>
        <v>0</v>
      </c>
      <c r="E210" s="409">
        <f>Workforce_Aug20!D66</f>
        <v>0</v>
      </c>
      <c r="F210" s="396">
        <f t="shared" ref="F210:F296" si="3">SUM(D210:E210)</f>
        <v>0</v>
      </c>
    </row>
    <row r="211" spans="1:13" x14ac:dyDescent="0.35">
      <c r="A211" s="544"/>
      <c r="B211" s="530"/>
      <c r="C211" s="102" t="s">
        <v>359</v>
      </c>
      <c r="D211" s="396">
        <f>Workforce_Feb20!D67</f>
        <v>0</v>
      </c>
      <c r="E211" s="409">
        <f>Workforce_Aug20!D67</f>
        <v>0</v>
      </c>
      <c r="F211" s="396">
        <f t="shared" si="3"/>
        <v>0</v>
      </c>
    </row>
    <row r="212" spans="1:13" ht="43.5" x14ac:dyDescent="0.35">
      <c r="A212" s="544"/>
      <c r="B212" s="530"/>
      <c r="C212" s="102" t="s">
        <v>360</v>
      </c>
      <c r="D212" s="396">
        <f>Workforce_Feb20!D68</f>
        <v>0</v>
      </c>
      <c r="E212" s="409">
        <f>Workforce_Aug20!D68</f>
        <v>0</v>
      </c>
      <c r="F212" s="396">
        <f t="shared" si="3"/>
        <v>0</v>
      </c>
    </row>
    <row r="213" spans="1:13" x14ac:dyDescent="0.35">
      <c r="A213" s="544"/>
      <c r="B213" s="530"/>
      <c r="C213" s="102" t="s">
        <v>361</v>
      </c>
      <c r="D213" s="396">
        <f>Workforce_Feb20!D69</f>
        <v>0</v>
      </c>
      <c r="E213" s="409">
        <f>Workforce_Aug20!D69</f>
        <v>0</v>
      </c>
      <c r="F213" s="396">
        <f t="shared" si="3"/>
        <v>0</v>
      </c>
    </row>
    <row r="214" spans="1:13" ht="29.5" thickBot="1" x14ac:dyDescent="0.4">
      <c r="A214" s="544"/>
      <c r="B214" s="530"/>
      <c r="C214" s="102" t="s">
        <v>362</v>
      </c>
      <c r="D214" s="396">
        <f>Workforce_Feb20!D70</f>
        <v>0</v>
      </c>
      <c r="E214" s="409">
        <f>Workforce_Aug20!D70</f>
        <v>0</v>
      </c>
      <c r="F214" s="396">
        <f t="shared" si="3"/>
        <v>0</v>
      </c>
    </row>
    <row r="215" spans="1:13" ht="38.25" customHeight="1" x14ac:dyDescent="0.35">
      <c r="A215" s="529" t="s">
        <v>375</v>
      </c>
      <c r="B215" s="529" t="s">
        <v>376</v>
      </c>
      <c r="C215" s="595" t="s">
        <v>377</v>
      </c>
      <c r="D215" s="596"/>
      <c r="E215" s="596"/>
      <c r="F215" s="597"/>
      <c r="G215" s="433"/>
      <c r="H215" s="433"/>
      <c r="I215" s="433"/>
      <c r="J215" s="433"/>
      <c r="K215" s="434"/>
      <c r="L215" s="435"/>
      <c r="M215" s="15"/>
    </row>
    <row r="216" spans="1:13" ht="20.25" customHeight="1" x14ac:dyDescent="0.35">
      <c r="A216" s="530"/>
      <c r="B216" s="530"/>
      <c r="C216" s="589" t="s">
        <v>367</v>
      </c>
      <c r="D216" s="590"/>
      <c r="E216" s="590"/>
      <c r="F216" s="591"/>
      <c r="G216" s="433"/>
      <c r="H216" s="433"/>
      <c r="I216" s="433"/>
      <c r="J216" s="433"/>
      <c r="K216" s="434"/>
      <c r="L216" s="435"/>
      <c r="M216" s="15"/>
    </row>
    <row r="217" spans="1:13" x14ac:dyDescent="0.35">
      <c r="A217" s="530"/>
      <c r="B217" s="530"/>
      <c r="C217" s="87" t="s">
        <v>378</v>
      </c>
      <c r="D217" s="411">
        <f>Workforce_Feb20!D74</f>
        <v>0</v>
      </c>
      <c r="E217" s="411">
        <f>Workforce_Aug20!D74</f>
        <v>0</v>
      </c>
      <c r="F217" s="375">
        <f t="shared" ref="F217:F234" si="4">SUM(D217:E217)</f>
        <v>0</v>
      </c>
      <c r="G217" s="433"/>
      <c r="H217" s="433"/>
      <c r="I217" s="433"/>
      <c r="J217" s="433"/>
      <c r="K217" s="434"/>
      <c r="L217" s="435"/>
    </row>
    <row r="218" spans="1:13" x14ac:dyDescent="0.35">
      <c r="A218" s="530"/>
      <c r="B218" s="530"/>
      <c r="C218" s="87" t="s">
        <v>379</v>
      </c>
      <c r="D218" s="410">
        <f>Workforce_Feb20!D75</f>
        <v>0</v>
      </c>
      <c r="E218" s="411">
        <f>Workforce_Aug20!D75</f>
        <v>0</v>
      </c>
      <c r="F218" s="368">
        <f t="shared" si="4"/>
        <v>0</v>
      </c>
      <c r="G218" s="433"/>
      <c r="H218" s="433"/>
      <c r="I218" s="433"/>
      <c r="J218" s="433"/>
      <c r="K218" s="436"/>
      <c r="L218" s="436"/>
    </row>
    <row r="219" spans="1:13" x14ac:dyDescent="0.35">
      <c r="A219" s="530"/>
      <c r="B219" s="530"/>
      <c r="C219" s="87" t="s">
        <v>380</v>
      </c>
      <c r="D219" s="410">
        <f>Workforce_Feb20!D76</f>
        <v>0</v>
      </c>
      <c r="E219" s="411">
        <f>Workforce_Aug20!D76</f>
        <v>0</v>
      </c>
      <c r="F219" s="368">
        <f t="shared" si="4"/>
        <v>0</v>
      </c>
      <c r="G219" s="433"/>
      <c r="H219" s="433"/>
      <c r="I219" s="433"/>
      <c r="J219" s="433"/>
      <c r="K219" s="436"/>
      <c r="L219" s="436"/>
    </row>
    <row r="220" spans="1:13" x14ac:dyDescent="0.35">
      <c r="A220" s="530"/>
      <c r="B220" s="530"/>
      <c r="C220" s="87" t="s">
        <v>381</v>
      </c>
      <c r="D220" s="410">
        <f>Workforce_Feb20!D77</f>
        <v>0</v>
      </c>
      <c r="E220" s="411">
        <f>Workforce_Aug20!D77</f>
        <v>0</v>
      </c>
      <c r="F220" s="368">
        <f t="shared" si="4"/>
        <v>0</v>
      </c>
      <c r="G220" s="433"/>
      <c r="H220" s="433"/>
      <c r="I220" s="433"/>
      <c r="J220" s="433"/>
      <c r="K220" s="436"/>
      <c r="L220" s="436"/>
    </row>
    <row r="221" spans="1:13" x14ac:dyDescent="0.35">
      <c r="A221" s="530"/>
      <c r="B221" s="530"/>
      <c r="C221" s="87" t="s">
        <v>382</v>
      </c>
      <c r="D221" s="410">
        <f>Workforce_Feb20!D78</f>
        <v>0</v>
      </c>
      <c r="E221" s="411">
        <f>Workforce_Aug20!D78</f>
        <v>0</v>
      </c>
      <c r="F221" s="368">
        <f t="shared" si="4"/>
        <v>0</v>
      </c>
      <c r="G221" s="433"/>
      <c r="H221" s="433"/>
      <c r="I221" s="433"/>
      <c r="J221" s="433"/>
      <c r="K221" s="436"/>
      <c r="L221" s="436"/>
    </row>
    <row r="222" spans="1:13" x14ac:dyDescent="0.35">
      <c r="A222" s="530"/>
      <c r="B222" s="530"/>
      <c r="C222" s="87" t="s">
        <v>383</v>
      </c>
      <c r="D222" s="410">
        <f>Workforce_Feb20!D79</f>
        <v>0</v>
      </c>
      <c r="E222" s="411">
        <f>Workforce_Aug20!D79</f>
        <v>0</v>
      </c>
      <c r="F222" s="368">
        <f t="shared" si="4"/>
        <v>0</v>
      </c>
      <c r="G222" s="433"/>
      <c r="H222" s="433"/>
      <c r="I222" s="433"/>
      <c r="J222" s="433"/>
      <c r="K222" s="436"/>
      <c r="L222" s="436"/>
    </row>
    <row r="223" spans="1:13" x14ac:dyDescent="0.35">
      <c r="A223" s="530"/>
      <c r="B223" s="530"/>
      <c r="C223" s="87" t="s">
        <v>384</v>
      </c>
      <c r="D223" s="410">
        <f>Workforce_Feb20!D80</f>
        <v>0</v>
      </c>
      <c r="E223" s="411">
        <f>Workforce_Aug20!D80</f>
        <v>0</v>
      </c>
      <c r="F223" s="368">
        <f t="shared" si="4"/>
        <v>0</v>
      </c>
      <c r="G223" s="433"/>
      <c r="H223" s="433"/>
      <c r="I223" s="433"/>
      <c r="J223" s="433"/>
      <c r="K223" s="436"/>
      <c r="L223" s="436"/>
    </row>
    <row r="224" spans="1:13" x14ac:dyDescent="0.35">
      <c r="A224" s="530"/>
      <c r="B224" s="530"/>
      <c r="C224" s="87" t="s">
        <v>385</v>
      </c>
      <c r="D224" s="410">
        <f>Workforce_Feb20!D81</f>
        <v>0</v>
      </c>
      <c r="E224" s="411">
        <f>Workforce_Aug20!D81</f>
        <v>0</v>
      </c>
      <c r="F224" s="368">
        <f t="shared" si="4"/>
        <v>0</v>
      </c>
      <c r="G224" s="433"/>
      <c r="H224" s="433"/>
      <c r="I224" s="433"/>
      <c r="J224" s="433"/>
      <c r="K224" s="436"/>
      <c r="L224" s="436"/>
    </row>
    <row r="225" spans="1:12" ht="18.75" customHeight="1" x14ac:dyDescent="0.35">
      <c r="A225" s="530"/>
      <c r="B225" s="530"/>
      <c r="C225" s="87" t="s">
        <v>359</v>
      </c>
      <c r="D225" s="410">
        <f>Workforce_Feb20!D82</f>
        <v>0</v>
      </c>
      <c r="E225" s="411">
        <f>Workforce_Aug20!D82</f>
        <v>0</v>
      </c>
      <c r="F225" s="368">
        <f t="shared" si="4"/>
        <v>0</v>
      </c>
      <c r="G225" s="433"/>
      <c r="H225" s="433"/>
      <c r="I225" s="433"/>
      <c r="J225" s="433"/>
      <c r="K225" s="436"/>
      <c r="L225" s="436"/>
    </row>
    <row r="226" spans="1:12" ht="17.25" customHeight="1" x14ac:dyDescent="0.35">
      <c r="A226" s="530"/>
      <c r="B226" s="530"/>
      <c r="C226" s="87" t="s">
        <v>386</v>
      </c>
      <c r="D226" s="410">
        <f>Workforce_Feb20!D83</f>
        <v>0</v>
      </c>
      <c r="E226" s="411">
        <f>Workforce_Aug20!D83</f>
        <v>0</v>
      </c>
      <c r="F226" s="368">
        <f t="shared" si="4"/>
        <v>0</v>
      </c>
      <c r="G226" s="433"/>
      <c r="H226" s="433"/>
      <c r="I226" s="433"/>
      <c r="J226" s="433"/>
      <c r="K226" s="436"/>
      <c r="L226" s="436"/>
    </row>
    <row r="227" spans="1:12" x14ac:dyDescent="0.35">
      <c r="A227" s="530"/>
      <c r="B227" s="530"/>
      <c r="C227" s="87" t="s">
        <v>387</v>
      </c>
      <c r="D227" s="410">
        <f>Workforce_Feb20!D84</f>
        <v>0</v>
      </c>
      <c r="E227" s="411">
        <f>Workforce_Aug20!D84</f>
        <v>0</v>
      </c>
      <c r="F227" s="368">
        <f t="shared" si="4"/>
        <v>0</v>
      </c>
      <c r="G227" s="433"/>
      <c r="H227" s="433"/>
      <c r="I227" s="433"/>
      <c r="J227" s="433"/>
      <c r="K227" s="436"/>
      <c r="L227" s="436"/>
    </row>
    <row r="228" spans="1:12" ht="29" x14ac:dyDescent="0.35">
      <c r="A228" s="530"/>
      <c r="B228" s="530"/>
      <c r="C228" s="87" t="s">
        <v>388</v>
      </c>
      <c r="D228" s="410">
        <f>Workforce_Feb20!D85</f>
        <v>0</v>
      </c>
      <c r="E228" s="411">
        <f>Workforce_Aug20!D85</f>
        <v>0</v>
      </c>
      <c r="F228" s="368">
        <f t="shared" si="4"/>
        <v>0</v>
      </c>
      <c r="G228" s="433"/>
      <c r="H228" s="433"/>
      <c r="I228" s="433"/>
      <c r="J228" s="433"/>
      <c r="K228" s="436"/>
      <c r="L228" s="436"/>
    </row>
    <row r="229" spans="1:12" x14ac:dyDescent="0.35">
      <c r="A229" s="530"/>
      <c r="B229" s="530"/>
      <c r="C229" s="87" t="s">
        <v>389</v>
      </c>
      <c r="D229" s="410">
        <f>Workforce_Feb20!D86</f>
        <v>0</v>
      </c>
      <c r="E229" s="411">
        <f>Workforce_Aug20!D86</f>
        <v>0</v>
      </c>
      <c r="F229" s="368">
        <f t="shared" si="4"/>
        <v>0</v>
      </c>
      <c r="G229" s="433"/>
      <c r="H229" s="433"/>
      <c r="I229" s="433"/>
      <c r="J229" s="433"/>
      <c r="K229" s="436"/>
      <c r="L229" s="436"/>
    </row>
    <row r="230" spans="1:12" x14ac:dyDescent="0.35">
      <c r="A230" s="530"/>
      <c r="B230" s="530"/>
      <c r="C230" s="87" t="s">
        <v>390</v>
      </c>
      <c r="D230" s="410">
        <f>Workforce_Feb20!D87</f>
        <v>0</v>
      </c>
      <c r="E230" s="411">
        <f>Workforce_Aug20!D87</f>
        <v>0</v>
      </c>
      <c r="F230" s="368">
        <f t="shared" si="4"/>
        <v>0</v>
      </c>
      <c r="G230" s="433"/>
      <c r="H230" s="433"/>
      <c r="I230" s="433"/>
      <c r="J230" s="433"/>
      <c r="K230" s="436"/>
      <c r="L230" s="436"/>
    </row>
    <row r="231" spans="1:12" ht="29" x14ac:dyDescent="0.35">
      <c r="A231" s="530"/>
      <c r="B231" s="530"/>
      <c r="C231" s="87" t="s">
        <v>391</v>
      </c>
      <c r="D231" s="410">
        <f>Workforce_Feb20!D88</f>
        <v>0</v>
      </c>
      <c r="E231" s="411">
        <f>Workforce_Aug20!D88</f>
        <v>0</v>
      </c>
      <c r="F231" s="368">
        <f t="shared" si="4"/>
        <v>0</v>
      </c>
      <c r="G231" s="433"/>
      <c r="H231" s="433"/>
      <c r="I231" s="433"/>
      <c r="J231" s="433"/>
      <c r="K231" s="436"/>
      <c r="L231" s="436"/>
    </row>
    <row r="232" spans="1:12" x14ac:dyDescent="0.35">
      <c r="A232" s="530"/>
      <c r="B232" s="530"/>
      <c r="C232" s="87" t="s">
        <v>392</v>
      </c>
      <c r="D232" s="410">
        <f>Workforce_Feb20!D89</f>
        <v>0</v>
      </c>
      <c r="E232" s="411">
        <f>Workforce_Aug20!D89</f>
        <v>0</v>
      </c>
      <c r="F232" s="368">
        <f t="shared" si="4"/>
        <v>0</v>
      </c>
      <c r="G232" s="433"/>
      <c r="H232" s="433"/>
      <c r="I232" s="433"/>
      <c r="J232" s="433"/>
      <c r="K232" s="436"/>
      <c r="L232" s="436"/>
    </row>
    <row r="233" spans="1:12" x14ac:dyDescent="0.35">
      <c r="A233" s="530"/>
      <c r="B233" s="530"/>
      <c r="C233" s="87" t="s">
        <v>393</v>
      </c>
      <c r="D233" s="410">
        <f>Workforce_Feb20!D90</f>
        <v>0</v>
      </c>
      <c r="E233" s="411">
        <f>Workforce_Aug20!D90</f>
        <v>0</v>
      </c>
      <c r="F233" s="368">
        <f t="shared" si="4"/>
        <v>0</v>
      </c>
      <c r="G233" s="433"/>
      <c r="H233" s="433"/>
      <c r="I233" s="433"/>
      <c r="J233" s="433"/>
      <c r="K233" s="436"/>
      <c r="L233" s="436"/>
    </row>
    <row r="234" spans="1:12" ht="15" customHeight="1" x14ac:dyDescent="0.35">
      <c r="A234" s="530"/>
      <c r="B234" s="530"/>
      <c r="C234" s="457" t="s">
        <v>368</v>
      </c>
      <c r="D234" s="458">
        <f>Workforce_Feb20!D91</f>
        <v>0</v>
      </c>
      <c r="E234" s="459">
        <f>Workforce_Aug20!D91</f>
        <v>0</v>
      </c>
      <c r="F234" s="460">
        <f t="shared" si="4"/>
        <v>0</v>
      </c>
      <c r="G234" s="527" t="s">
        <v>499</v>
      </c>
      <c r="H234" s="528"/>
      <c r="I234" s="528"/>
      <c r="J234" s="528"/>
      <c r="K234" s="528"/>
      <c r="L234" s="528"/>
    </row>
    <row r="235" spans="1:12" ht="15" customHeight="1" x14ac:dyDescent="0.35">
      <c r="A235" s="530"/>
      <c r="B235" s="530"/>
      <c r="C235" s="449" t="s">
        <v>317</v>
      </c>
      <c r="D235" s="461" t="str">
        <f>Workforce_Feb20!D92</f>
        <v/>
      </c>
      <c r="E235" s="462" t="str">
        <f>Workforce_Aug20!D92</f>
        <v/>
      </c>
      <c r="F235" s="447" t="str">
        <f>_xlfn.TEXTJOIN(", ",TRUE,D235:E235)</f>
        <v/>
      </c>
      <c r="G235" s="527"/>
      <c r="H235" s="528"/>
      <c r="I235" s="528"/>
      <c r="J235" s="528"/>
      <c r="K235" s="528"/>
      <c r="L235" s="528"/>
    </row>
    <row r="236" spans="1:12" ht="15" customHeight="1" x14ac:dyDescent="0.35">
      <c r="A236" s="530"/>
      <c r="B236" s="530"/>
      <c r="C236" s="457" t="s">
        <v>369</v>
      </c>
      <c r="D236" s="458">
        <f>Workforce_Feb20!D93</f>
        <v>0</v>
      </c>
      <c r="E236" s="459">
        <f>Workforce_Aug20!D93</f>
        <v>0</v>
      </c>
      <c r="F236" s="463">
        <f>SUM(D236:E236)</f>
        <v>0</v>
      </c>
      <c r="G236" s="527"/>
      <c r="H236" s="528"/>
      <c r="I236" s="528"/>
      <c r="J236" s="528"/>
      <c r="K236" s="528"/>
      <c r="L236" s="528"/>
    </row>
    <row r="237" spans="1:12" ht="15" customHeight="1" x14ac:dyDescent="0.35">
      <c r="A237" s="530"/>
      <c r="B237" s="530"/>
      <c r="C237" s="449" t="s">
        <v>319</v>
      </c>
      <c r="D237" s="461" t="str">
        <f>Workforce_Feb20!D94</f>
        <v/>
      </c>
      <c r="E237" s="462" t="str">
        <f>Workforce_Aug20!D94</f>
        <v/>
      </c>
      <c r="F237" s="464" t="str">
        <f>_xlfn.TEXTJOIN(", ",TRUE,D237:E237)</f>
        <v/>
      </c>
      <c r="G237" s="527"/>
      <c r="H237" s="528"/>
      <c r="I237" s="528"/>
      <c r="J237" s="528"/>
      <c r="K237" s="528"/>
      <c r="L237" s="528"/>
    </row>
    <row r="238" spans="1:12" ht="15" customHeight="1" x14ac:dyDescent="0.35">
      <c r="A238" s="530"/>
      <c r="B238" s="530"/>
      <c r="C238" s="457" t="s">
        <v>370</v>
      </c>
      <c r="D238" s="458">
        <f>Workforce_Feb20!D95</f>
        <v>0</v>
      </c>
      <c r="E238" s="459">
        <f>Workforce_Aug20!D95</f>
        <v>0</v>
      </c>
      <c r="F238" s="463">
        <f>SUM(D238:E238)</f>
        <v>0</v>
      </c>
      <c r="G238" s="527"/>
      <c r="H238" s="528"/>
      <c r="I238" s="528"/>
      <c r="J238" s="528"/>
      <c r="K238" s="528"/>
      <c r="L238" s="528"/>
    </row>
    <row r="239" spans="1:12" ht="15.75" customHeight="1" thickBot="1" x14ac:dyDescent="0.4">
      <c r="A239" s="530"/>
      <c r="B239" s="530"/>
      <c r="C239" s="451" t="s">
        <v>342</v>
      </c>
      <c r="D239" s="461" t="str">
        <f>Workforce_Feb20!D96</f>
        <v/>
      </c>
      <c r="E239" s="462" t="str">
        <f>Workforce_Aug20!D96</f>
        <v/>
      </c>
      <c r="F239" s="447" t="str">
        <f>_xlfn.TEXTJOIN(", ",TRUE,D239:E239)</f>
        <v/>
      </c>
      <c r="G239" s="527"/>
      <c r="H239" s="528"/>
      <c r="I239" s="528"/>
      <c r="J239" s="528"/>
      <c r="K239" s="528"/>
      <c r="L239" s="528"/>
    </row>
    <row r="240" spans="1:12" ht="15" thickBot="1" x14ac:dyDescent="0.4">
      <c r="A240" s="530"/>
      <c r="B240" s="530"/>
      <c r="C240" s="598" t="s">
        <v>374</v>
      </c>
      <c r="D240" s="599"/>
      <c r="E240" s="599"/>
      <c r="F240" s="600"/>
      <c r="G240" s="433"/>
      <c r="H240" s="433"/>
      <c r="I240" s="433"/>
      <c r="J240" s="433"/>
      <c r="K240" s="436"/>
      <c r="L240" s="436"/>
    </row>
    <row r="241" spans="1:12" x14ac:dyDescent="0.35">
      <c r="A241" s="530"/>
      <c r="B241" s="530"/>
      <c r="C241" s="106" t="s">
        <v>378</v>
      </c>
      <c r="D241" s="409">
        <f>Workforce_Feb20!D98</f>
        <v>0</v>
      </c>
      <c r="E241" s="409">
        <f>Workforce_Aug20!D98</f>
        <v>0</v>
      </c>
      <c r="F241" s="398">
        <f>SUM(D241:E241)</f>
        <v>0</v>
      </c>
      <c r="G241" s="433"/>
      <c r="H241" s="433"/>
      <c r="I241" s="433"/>
      <c r="J241" s="433"/>
      <c r="K241" s="434"/>
      <c r="L241" s="435"/>
    </row>
    <row r="242" spans="1:12" x14ac:dyDescent="0.35">
      <c r="A242" s="530"/>
      <c r="B242" s="530"/>
      <c r="C242" s="87" t="s">
        <v>379</v>
      </c>
      <c r="D242" s="396">
        <f>Workforce_Feb20!D99</f>
        <v>0</v>
      </c>
      <c r="E242" s="409">
        <f>Workforce_Aug20!D99</f>
        <v>0</v>
      </c>
      <c r="F242" s="370">
        <f t="shared" ref="F242:F258" si="5">SUM(D242:E242)</f>
        <v>0</v>
      </c>
      <c r="G242" s="433"/>
      <c r="H242" s="433"/>
      <c r="I242" s="433"/>
      <c r="J242" s="433"/>
      <c r="K242" s="436"/>
      <c r="L242" s="436"/>
    </row>
    <row r="243" spans="1:12" x14ac:dyDescent="0.35">
      <c r="A243" s="530"/>
      <c r="B243" s="530"/>
      <c r="C243" s="87" t="s">
        <v>380</v>
      </c>
      <c r="D243" s="396">
        <f>Workforce_Feb20!D100</f>
        <v>0</v>
      </c>
      <c r="E243" s="409">
        <f>Workforce_Aug20!D100</f>
        <v>0</v>
      </c>
      <c r="F243" s="370">
        <f t="shared" si="5"/>
        <v>0</v>
      </c>
      <c r="G243" s="433"/>
      <c r="H243" s="433"/>
      <c r="I243" s="433"/>
      <c r="J243" s="433"/>
      <c r="K243" s="436"/>
      <c r="L243" s="436"/>
    </row>
    <row r="244" spans="1:12" x14ac:dyDescent="0.35">
      <c r="A244" s="530"/>
      <c r="B244" s="530"/>
      <c r="C244" s="87" t="s">
        <v>381</v>
      </c>
      <c r="D244" s="396">
        <f>Workforce_Feb20!D101</f>
        <v>0</v>
      </c>
      <c r="E244" s="409">
        <f>Workforce_Aug20!D101</f>
        <v>0</v>
      </c>
      <c r="F244" s="370">
        <f t="shared" si="5"/>
        <v>0</v>
      </c>
      <c r="G244" s="433"/>
      <c r="H244" s="433"/>
      <c r="I244" s="433"/>
      <c r="J244" s="433"/>
      <c r="K244" s="436"/>
      <c r="L244" s="436"/>
    </row>
    <row r="245" spans="1:12" x14ac:dyDescent="0.35">
      <c r="A245" s="530"/>
      <c r="B245" s="530"/>
      <c r="C245" s="87" t="s">
        <v>382</v>
      </c>
      <c r="D245" s="396">
        <f>Workforce_Feb20!D102</f>
        <v>0</v>
      </c>
      <c r="E245" s="409">
        <f>Workforce_Aug20!D102</f>
        <v>0</v>
      </c>
      <c r="F245" s="370">
        <f t="shared" si="5"/>
        <v>0</v>
      </c>
      <c r="G245" s="433"/>
      <c r="H245" s="433"/>
      <c r="I245" s="433"/>
      <c r="J245" s="433"/>
      <c r="K245" s="436"/>
      <c r="L245" s="436"/>
    </row>
    <row r="246" spans="1:12" x14ac:dyDescent="0.35">
      <c r="A246" s="530"/>
      <c r="B246" s="530"/>
      <c r="C246" s="87" t="s">
        <v>383</v>
      </c>
      <c r="D246" s="396">
        <f>Workforce_Feb20!D103</f>
        <v>0</v>
      </c>
      <c r="E246" s="409">
        <f>Workforce_Aug20!D103</f>
        <v>0</v>
      </c>
      <c r="F246" s="370">
        <f t="shared" si="5"/>
        <v>0</v>
      </c>
      <c r="G246" s="433"/>
      <c r="H246" s="433"/>
      <c r="I246" s="433"/>
      <c r="J246" s="433"/>
      <c r="K246" s="436"/>
      <c r="L246" s="436"/>
    </row>
    <row r="247" spans="1:12" x14ac:dyDescent="0.35">
      <c r="A247" s="530"/>
      <c r="B247" s="530"/>
      <c r="C247" s="87" t="s">
        <v>384</v>
      </c>
      <c r="D247" s="396">
        <f>Workforce_Feb20!D104</f>
        <v>0</v>
      </c>
      <c r="E247" s="409">
        <f>Workforce_Aug20!D104</f>
        <v>0</v>
      </c>
      <c r="F247" s="370">
        <f t="shared" si="5"/>
        <v>0</v>
      </c>
      <c r="G247" s="433"/>
      <c r="H247" s="433"/>
      <c r="I247" s="433"/>
      <c r="J247" s="433"/>
      <c r="K247" s="436"/>
      <c r="L247" s="436"/>
    </row>
    <row r="248" spans="1:12" x14ac:dyDescent="0.35">
      <c r="A248" s="530"/>
      <c r="B248" s="530"/>
      <c r="C248" s="87" t="s">
        <v>385</v>
      </c>
      <c r="D248" s="396">
        <f>Workforce_Feb20!D105</f>
        <v>0</v>
      </c>
      <c r="E248" s="409">
        <f>Workforce_Aug20!D105</f>
        <v>0</v>
      </c>
      <c r="F248" s="370">
        <f t="shared" si="5"/>
        <v>0</v>
      </c>
      <c r="G248" s="433"/>
      <c r="H248" s="433"/>
      <c r="I248" s="433"/>
      <c r="J248" s="433"/>
      <c r="K248" s="436"/>
      <c r="L248" s="436"/>
    </row>
    <row r="249" spans="1:12" ht="18.75" customHeight="1" x14ac:dyDescent="0.35">
      <c r="A249" s="530"/>
      <c r="B249" s="530"/>
      <c r="C249" s="87" t="s">
        <v>359</v>
      </c>
      <c r="D249" s="396">
        <f>Workforce_Feb20!D106</f>
        <v>0</v>
      </c>
      <c r="E249" s="409">
        <f>Workforce_Aug20!D106</f>
        <v>0</v>
      </c>
      <c r="F249" s="370">
        <f t="shared" si="5"/>
        <v>0</v>
      </c>
      <c r="G249" s="433"/>
      <c r="H249" s="433"/>
      <c r="I249" s="433"/>
      <c r="J249" s="433"/>
      <c r="K249" s="436"/>
      <c r="L249" s="436"/>
    </row>
    <row r="250" spans="1:12" ht="17.25" customHeight="1" x14ac:dyDescent="0.35">
      <c r="A250" s="530"/>
      <c r="B250" s="530"/>
      <c r="C250" s="87" t="s">
        <v>386</v>
      </c>
      <c r="D250" s="396">
        <f>Workforce_Feb20!D107</f>
        <v>0</v>
      </c>
      <c r="E250" s="409">
        <f>Workforce_Aug20!D107</f>
        <v>0</v>
      </c>
      <c r="F250" s="370">
        <f t="shared" si="5"/>
        <v>0</v>
      </c>
      <c r="G250" s="433"/>
      <c r="H250" s="433"/>
      <c r="I250" s="433"/>
      <c r="J250" s="433"/>
      <c r="K250" s="436"/>
      <c r="L250" s="436"/>
    </row>
    <row r="251" spans="1:12" x14ac:dyDescent="0.35">
      <c r="A251" s="530"/>
      <c r="B251" s="530"/>
      <c r="C251" s="87" t="s">
        <v>387</v>
      </c>
      <c r="D251" s="396">
        <f>Workforce_Feb20!D108</f>
        <v>0</v>
      </c>
      <c r="E251" s="409">
        <f>Workforce_Aug20!D108</f>
        <v>0</v>
      </c>
      <c r="F251" s="370">
        <f t="shared" si="5"/>
        <v>0</v>
      </c>
      <c r="G251" s="433"/>
      <c r="H251" s="433"/>
      <c r="I251" s="433"/>
      <c r="J251" s="433"/>
      <c r="K251" s="436"/>
      <c r="L251" s="436"/>
    </row>
    <row r="252" spans="1:12" ht="29" x14ac:dyDescent="0.35">
      <c r="A252" s="530"/>
      <c r="B252" s="530"/>
      <c r="C252" s="87" t="s">
        <v>388</v>
      </c>
      <c r="D252" s="396">
        <f>Workforce_Feb20!D109</f>
        <v>0</v>
      </c>
      <c r="E252" s="409">
        <f>Workforce_Aug20!D109</f>
        <v>0</v>
      </c>
      <c r="F252" s="370">
        <f t="shared" si="5"/>
        <v>0</v>
      </c>
      <c r="G252" s="433"/>
      <c r="H252" s="433"/>
      <c r="I252" s="433"/>
      <c r="J252" s="433"/>
      <c r="K252" s="436"/>
      <c r="L252" s="436"/>
    </row>
    <row r="253" spans="1:12" x14ac:dyDescent="0.35">
      <c r="A253" s="530"/>
      <c r="B253" s="530"/>
      <c r="C253" s="87" t="s">
        <v>389</v>
      </c>
      <c r="D253" s="396">
        <f>Workforce_Feb20!D110</f>
        <v>0</v>
      </c>
      <c r="E253" s="409">
        <f>Workforce_Aug20!D110</f>
        <v>0</v>
      </c>
      <c r="F253" s="370">
        <f t="shared" si="5"/>
        <v>0</v>
      </c>
      <c r="G253" s="433"/>
      <c r="H253" s="433"/>
      <c r="I253" s="433"/>
      <c r="J253" s="433"/>
      <c r="K253" s="436"/>
      <c r="L253" s="436"/>
    </row>
    <row r="254" spans="1:12" x14ac:dyDescent="0.35">
      <c r="A254" s="530"/>
      <c r="B254" s="530"/>
      <c r="C254" s="87" t="s">
        <v>390</v>
      </c>
      <c r="D254" s="396">
        <f>Workforce_Feb20!D111</f>
        <v>0</v>
      </c>
      <c r="E254" s="409">
        <f>Workforce_Aug20!D111</f>
        <v>0</v>
      </c>
      <c r="F254" s="370">
        <f t="shared" si="5"/>
        <v>0</v>
      </c>
      <c r="G254" s="433"/>
      <c r="H254" s="433"/>
      <c r="I254" s="433"/>
      <c r="J254" s="433"/>
      <c r="K254" s="436"/>
      <c r="L254" s="436"/>
    </row>
    <row r="255" spans="1:12" ht="29" x14ac:dyDescent="0.35">
      <c r="A255" s="530"/>
      <c r="B255" s="530"/>
      <c r="C255" s="87" t="s">
        <v>391</v>
      </c>
      <c r="D255" s="396">
        <f>Workforce_Feb20!D112</f>
        <v>0</v>
      </c>
      <c r="E255" s="409">
        <f>Workforce_Aug20!D112</f>
        <v>0</v>
      </c>
      <c r="F255" s="370">
        <f t="shared" si="5"/>
        <v>0</v>
      </c>
      <c r="G255" s="433"/>
      <c r="H255" s="433"/>
      <c r="I255" s="433"/>
      <c r="J255" s="433"/>
      <c r="K255" s="436"/>
      <c r="L255" s="436"/>
    </row>
    <row r="256" spans="1:12" x14ac:dyDescent="0.35">
      <c r="A256" s="530"/>
      <c r="B256" s="530"/>
      <c r="C256" s="87" t="s">
        <v>392</v>
      </c>
      <c r="D256" s="396">
        <f>Workforce_Feb20!D113</f>
        <v>0</v>
      </c>
      <c r="E256" s="409">
        <f>Workforce_Aug20!D113</f>
        <v>0</v>
      </c>
      <c r="F256" s="370">
        <f t="shared" si="5"/>
        <v>0</v>
      </c>
      <c r="G256" s="433"/>
      <c r="H256" s="433"/>
      <c r="I256" s="433"/>
      <c r="J256" s="433"/>
      <c r="K256" s="436"/>
      <c r="L256" s="436"/>
    </row>
    <row r="257" spans="1:12" x14ac:dyDescent="0.35">
      <c r="A257" s="530"/>
      <c r="B257" s="530"/>
      <c r="C257" s="87" t="s">
        <v>393</v>
      </c>
      <c r="D257" s="396">
        <f>Workforce_Feb20!D114</f>
        <v>0</v>
      </c>
      <c r="E257" s="409">
        <f>Workforce_Aug20!D114</f>
        <v>0</v>
      </c>
      <c r="F257" s="370">
        <f t="shared" si="5"/>
        <v>0</v>
      </c>
      <c r="G257" s="433"/>
      <c r="H257" s="433"/>
      <c r="I257" s="433"/>
      <c r="J257" s="433"/>
      <c r="K257" s="436"/>
      <c r="L257" s="436"/>
    </row>
    <row r="258" spans="1:12" ht="15" customHeight="1" x14ac:dyDescent="0.35">
      <c r="A258" s="530"/>
      <c r="B258" s="530"/>
      <c r="C258" s="457" t="s">
        <v>368</v>
      </c>
      <c r="D258" s="465">
        <f>Workforce_Feb20!D115</f>
        <v>0</v>
      </c>
      <c r="E258" s="455">
        <f>Workforce_Aug20!D115</f>
        <v>0</v>
      </c>
      <c r="F258" s="466">
        <f t="shared" si="5"/>
        <v>0</v>
      </c>
      <c r="G258" s="527" t="s">
        <v>500</v>
      </c>
      <c r="H258" s="528"/>
      <c r="I258" s="528"/>
      <c r="J258" s="528"/>
      <c r="K258" s="528"/>
      <c r="L258" s="528"/>
    </row>
    <row r="259" spans="1:12" ht="15" customHeight="1" x14ac:dyDescent="0.35">
      <c r="A259" s="530"/>
      <c r="B259" s="530"/>
      <c r="C259" s="449" t="s">
        <v>317</v>
      </c>
      <c r="D259" s="467" t="str">
        <f>Workforce_Feb20!D116</f>
        <v/>
      </c>
      <c r="E259" s="456" t="str">
        <f>Workforce_Aug20!D116</f>
        <v/>
      </c>
      <c r="F259" s="447" t="str">
        <f>_xlfn.TEXTJOIN(", ",TRUE,D259:E259)</f>
        <v/>
      </c>
      <c r="G259" s="527"/>
      <c r="H259" s="528"/>
      <c r="I259" s="528"/>
      <c r="J259" s="528"/>
      <c r="K259" s="528"/>
      <c r="L259" s="528"/>
    </row>
    <row r="260" spans="1:12" ht="15" customHeight="1" x14ac:dyDescent="0.35">
      <c r="A260" s="530"/>
      <c r="B260" s="530"/>
      <c r="C260" s="457" t="s">
        <v>369</v>
      </c>
      <c r="D260" s="465">
        <f>Workforce_Feb20!D117</f>
        <v>0</v>
      </c>
      <c r="E260" s="455">
        <f>Workforce_Aug20!D117</f>
        <v>0</v>
      </c>
      <c r="F260" s="466">
        <f>SUM(D260:E260)</f>
        <v>0</v>
      </c>
      <c r="G260" s="527"/>
      <c r="H260" s="528"/>
      <c r="I260" s="528"/>
      <c r="J260" s="528"/>
      <c r="K260" s="528"/>
      <c r="L260" s="528"/>
    </row>
    <row r="261" spans="1:12" s="14" customFormat="1" ht="15" customHeight="1" x14ac:dyDescent="0.35">
      <c r="A261" s="530"/>
      <c r="B261" s="530"/>
      <c r="C261" s="449" t="s">
        <v>319</v>
      </c>
      <c r="D261" s="468" t="str">
        <f>Workforce_Feb20!D118</f>
        <v/>
      </c>
      <c r="E261" s="469" t="str">
        <f>Workforce_Aug20!D118</f>
        <v/>
      </c>
      <c r="F261" s="464" t="str">
        <f>_xlfn.TEXTJOIN(", ",TRUE,D261:E261)</f>
        <v/>
      </c>
      <c r="G261" s="527"/>
      <c r="H261" s="528"/>
      <c r="I261" s="528"/>
      <c r="J261" s="528"/>
      <c r="K261" s="528"/>
      <c r="L261" s="528"/>
    </row>
    <row r="262" spans="1:12" ht="15" customHeight="1" x14ac:dyDescent="0.35">
      <c r="A262" s="530"/>
      <c r="B262" s="530"/>
      <c r="C262" s="457" t="s">
        <v>370</v>
      </c>
      <c r="D262" s="465">
        <f>Workforce_Feb20!D119</f>
        <v>0</v>
      </c>
      <c r="E262" s="455">
        <f>Workforce_Aug20!D119</f>
        <v>0</v>
      </c>
      <c r="F262" s="466">
        <f>SUM(D262:E262)</f>
        <v>0</v>
      </c>
      <c r="G262" s="527"/>
      <c r="H262" s="528"/>
      <c r="I262" s="528"/>
      <c r="J262" s="528"/>
      <c r="K262" s="528"/>
      <c r="L262" s="528"/>
    </row>
    <row r="263" spans="1:12" ht="15.75" customHeight="1" thickBot="1" x14ac:dyDescent="0.4">
      <c r="A263" s="531"/>
      <c r="B263" s="531"/>
      <c r="C263" s="451" t="s">
        <v>342</v>
      </c>
      <c r="D263" s="470" t="str">
        <f>Workforce_Feb20!D120</f>
        <v/>
      </c>
      <c r="E263" s="471" t="str">
        <f>Workforce_Aug20!D120</f>
        <v/>
      </c>
      <c r="F263" s="216" t="str">
        <f>_xlfn.TEXTJOIN(", ",TRUE,D263:E263)</f>
        <v/>
      </c>
      <c r="G263" s="527"/>
      <c r="H263" s="528"/>
      <c r="I263" s="528"/>
      <c r="J263" s="528"/>
      <c r="K263" s="528"/>
      <c r="L263" s="528"/>
    </row>
    <row r="264" spans="1:12" ht="76.5" customHeight="1" thickBot="1" x14ac:dyDescent="0.4">
      <c r="A264" s="529" t="s">
        <v>394</v>
      </c>
      <c r="B264" s="529" t="s">
        <v>394</v>
      </c>
      <c r="C264" s="601" t="s">
        <v>395</v>
      </c>
      <c r="D264" s="602"/>
      <c r="E264" s="602"/>
      <c r="F264" s="603"/>
      <c r="G264" s="31"/>
    </row>
    <row r="265" spans="1:12" ht="15" thickBot="1" x14ac:dyDescent="0.4">
      <c r="A265" s="530"/>
      <c r="B265" s="530"/>
      <c r="C265" s="586" t="s">
        <v>396</v>
      </c>
      <c r="D265" s="587"/>
      <c r="E265" s="587"/>
      <c r="F265" s="588"/>
    </row>
    <row r="266" spans="1:12" x14ac:dyDescent="0.35">
      <c r="A266" s="530"/>
      <c r="B266" s="530"/>
      <c r="C266" s="105" t="s">
        <v>397</v>
      </c>
      <c r="D266" s="411">
        <f>Workforce_Feb20!D123</f>
        <v>0</v>
      </c>
      <c r="E266" s="411">
        <f>Workforce_Aug20!D123</f>
        <v>0</v>
      </c>
      <c r="F266" s="403">
        <f t="shared" si="3"/>
        <v>0</v>
      </c>
    </row>
    <row r="267" spans="1:12" x14ac:dyDescent="0.35">
      <c r="A267" s="530"/>
      <c r="B267" s="530"/>
      <c r="C267" s="28" t="s">
        <v>398</v>
      </c>
      <c r="D267" s="410">
        <f>Workforce_Feb20!D124</f>
        <v>0</v>
      </c>
      <c r="E267" s="411">
        <f>Workforce_Aug20!D124</f>
        <v>0</v>
      </c>
      <c r="F267" s="393">
        <f t="shared" si="3"/>
        <v>0</v>
      </c>
    </row>
    <row r="268" spans="1:12" x14ac:dyDescent="0.35">
      <c r="A268" s="530"/>
      <c r="B268" s="530"/>
      <c r="C268" s="28" t="s">
        <v>399</v>
      </c>
      <c r="D268" s="410">
        <f>Workforce_Feb20!D125</f>
        <v>0</v>
      </c>
      <c r="E268" s="411">
        <f>Workforce_Aug20!D125</f>
        <v>0</v>
      </c>
      <c r="F268" s="393">
        <f t="shared" si="3"/>
        <v>0</v>
      </c>
    </row>
    <row r="269" spans="1:12" x14ac:dyDescent="0.35">
      <c r="A269" s="530"/>
      <c r="B269" s="530"/>
      <c r="C269" s="28" t="s">
        <v>400</v>
      </c>
      <c r="D269" s="410">
        <f>Workforce_Feb20!D126</f>
        <v>0</v>
      </c>
      <c r="E269" s="411">
        <f>Workforce_Aug20!D126</f>
        <v>0</v>
      </c>
      <c r="F269" s="393">
        <f t="shared" si="3"/>
        <v>0</v>
      </c>
    </row>
    <row r="270" spans="1:12" ht="15" customHeight="1" x14ac:dyDescent="0.35">
      <c r="A270" s="530"/>
      <c r="B270" s="530"/>
      <c r="C270" s="457" t="s">
        <v>368</v>
      </c>
      <c r="D270" s="458">
        <f>Workforce_Feb20!D127</f>
        <v>0</v>
      </c>
      <c r="E270" s="459">
        <f>Workforce_Aug20!D127</f>
        <v>0</v>
      </c>
      <c r="F270" s="466">
        <f t="shared" si="3"/>
        <v>0</v>
      </c>
      <c r="G270" s="527" t="s">
        <v>501</v>
      </c>
      <c r="H270" s="528"/>
      <c r="I270" s="528"/>
      <c r="J270" s="528"/>
      <c r="K270" s="528"/>
      <c r="L270" s="528"/>
    </row>
    <row r="271" spans="1:12" s="14" customFormat="1" ht="15" customHeight="1" x14ac:dyDescent="0.35">
      <c r="A271" s="530"/>
      <c r="B271" s="530"/>
      <c r="C271" s="449" t="s">
        <v>317</v>
      </c>
      <c r="D271" s="472" t="str">
        <f>Workforce_Feb20!D128</f>
        <v/>
      </c>
      <c r="E271" s="473" t="str">
        <f>Workforce_Aug20!D128</f>
        <v/>
      </c>
      <c r="F271" s="464" t="str">
        <f>_xlfn.TEXTJOIN(", ",TRUE,D271:E271)</f>
        <v/>
      </c>
      <c r="G271" s="527"/>
      <c r="H271" s="528"/>
      <c r="I271" s="528"/>
      <c r="J271" s="528"/>
      <c r="K271" s="528"/>
      <c r="L271" s="528"/>
    </row>
    <row r="272" spans="1:12" ht="15" customHeight="1" x14ac:dyDescent="0.35">
      <c r="A272" s="530"/>
      <c r="B272" s="530"/>
      <c r="C272" s="457" t="s">
        <v>369</v>
      </c>
      <c r="D272" s="458">
        <f>Workforce_Feb20!D129</f>
        <v>0</v>
      </c>
      <c r="E272" s="459">
        <f>Workforce_Aug20!D129</f>
        <v>0</v>
      </c>
      <c r="F272" s="466">
        <f>SUM(D272:E272)</f>
        <v>0</v>
      </c>
      <c r="G272" s="527"/>
      <c r="H272" s="528"/>
      <c r="I272" s="528"/>
      <c r="J272" s="528"/>
      <c r="K272" s="528"/>
      <c r="L272" s="528"/>
    </row>
    <row r="273" spans="1:12" ht="15" customHeight="1" x14ac:dyDescent="0.35">
      <c r="A273" s="530"/>
      <c r="B273" s="530"/>
      <c r="C273" s="449" t="s">
        <v>319</v>
      </c>
      <c r="D273" s="461" t="str">
        <f>Workforce_Feb20!D130</f>
        <v/>
      </c>
      <c r="E273" s="462" t="str">
        <f>Workforce_Aug20!D130</f>
        <v/>
      </c>
      <c r="F273" s="447" t="str">
        <f>_xlfn.TEXTJOIN(", ",TRUE,D273:E273)</f>
        <v/>
      </c>
      <c r="G273" s="527"/>
      <c r="H273" s="528"/>
      <c r="I273" s="528"/>
      <c r="J273" s="528"/>
      <c r="K273" s="528"/>
      <c r="L273" s="528"/>
    </row>
    <row r="274" spans="1:12" ht="15" customHeight="1" x14ac:dyDescent="0.35">
      <c r="A274" s="530"/>
      <c r="B274" s="530"/>
      <c r="C274" s="457" t="s">
        <v>370</v>
      </c>
      <c r="D274" s="458">
        <f>Workforce_Feb20!D131</f>
        <v>0</v>
      </c>
      <c r="E274" s="459">
        <f>Workforce_Aug20!D131</f>
        <v>0</v>
      </c>
      <c r="F274" s="466">
        <f>SUM(D274:E274)</f>
        <v>0</v>
      </c>
      <c r="G274" s="527"/>
      <c r="H274" s="528"/>
      <c r="I274" s="528"/>
      <c r="J274" s="528"/>
      <c r="K274" s="528"/>
      <c r="L274" s="528"/>
    </row>
    <row r="275" spans="1:12" ht="15" customHeight="1" x14ac:dyDescent="0.35">
      <c r="A275" s="530"/>
      <c r="B275" s="530"/>
      <c r="C275" s="474" t="s">
        <v>342</v>
      </c>
      <c r="D275" s="461" t="str">
        <f>Workforce_Feb20!D132</f>
        <v/>
      </c>
      <c r="E275" s="462" t="str">
        <f>Workforce_Aug20!D132</f>
        <v/>
      </c>
      <c r="F275" s="447" t="str">
        <f>_xlfn.TEXTJOIN(", ",TRUE,D275:E275)</f>
        <v/>
      </c>
      <c r="G275" s="527"/>
      <c r="H275" s="528"/>
      <c r="I275" s="528"/>
      <c r="J275" s="528"/>
      <c r="K275" s="528"/>
      <c r="L275" s="528"/>
    </row>
    <row r="276" spans="1:12" ht="15" customHeight="1" x14ac:dyDescent="0.35">
      <c r="A276" s="530"/>
      <c r="B276" s="530"/>
      <c r="C276" s="475" t="s">
        <v>401</v>
      </c>
      <c r="D276" s="458">
        <f>Workforce_Feb20!D133</f>
        <v>0</v>
      </c>
      <c r="E276" s="459">
        <f>Workforce_Aug20!D133</f>
        <v>0</v>
      </c>
      <c r="F276" s="466">
        <f>SUM(D276:E276)</f>
        <v>0</v>
      </c>
      <c r="G276" s="527"/>
      <c r="H276" s="528"/>
      <c r="I276" s="528"/>
      <c r="J276" s="528"/>
      <c r="K276" s="528"/>
      <c r="L276" s="528"/>
    </row>
    <row r="277" spans="1:12" ht="15.75" customHeight="1" thickBot="1" x14ac:dyDescent="0.4">
      <c r="A277" s="530"/>
      <c r="B277" s="530"/>
      <c r="C277" s="451" t="s">
        <v>402</v>
      </c>
      <c r="D277" s="476" t="str">
        <f>Workforce_Feb20!D134</f>
        <v/>
      </c>
      <c r="E277" s="476" t="str">
        <f>Workforce_Aug20!D134</f>
        <v/>
      </c>
      <c r="F277" s="216" t="str">
        <f>_xlfn.TEXTJOIN(", ",TRUE,D277:E277)</f>
        <v/>
      </c>
      <c r="G277" s="527"/>
      <c r="H277" s="528"/>
      <c r="I277" s="528"/>
      <c r="J277" s="528"/>
      <c r="K277" s="528"/>
      <c r="L277" s="528"/>
    </row>
    <row r="278" spans="1:12" ht="15" thickBot="1" x14ac:dyDescent="0.4">
      <c r="A278" s="530"/>
      <c r="B278" s="530"/>
      <c r="C278" s="586" t="s">
        <v>403</v>
      </c>
      <c r="D278" s="587"/>
      <c r="E278" s="587"/>
      <c r="F278" s="588"/>
    </row>
    <row r="279" spans="1:12" x14ac:dyDescent="0.35">
      <c r="A279" s="530"/>
      <c r="B279" s="530"/>
      <c r="C279" s="105" t="s">
        <v>397</v>
      </c>
      <c r="D279" s="411">
        <f>Workforce_Feb20!D136</f>
        <v>0</v>
      </c>
      <c r="E279" s="411">
        <f>Workforce_Aug20!D136</f>
        <v>0</v>
      </c>
      <c r="F279" s="403">
        <f t="shared" si="3"/>
        <v>0</v>
      </c>
    </row>
    <row r="280" spans="1:12" x14ac:dyDescent="0.35">
      <c r="A280" s="530"/>
      <c r="B280" s="530"/>
      <c r="C280" s="28" t="s">
        <v>398</v>
      </c>
      <c r="D280" s="410">
        <f>Workforce_Feb20!D137</f>
        <v>0</v>
      </c>
      <c r="E280" s="411">
        <f>Workforce_Aug20!D137</f>
        <v>0</v>
      </c>
      <c r="F280" s="393">
        <f t="shared" si="3"/>
        <v>0</v>
      </c>
    </row>
    <row r="281" spans="1:12" x14ac:dyDescent="0.35">
      <c r="A281" s="530"/>
      <c r="B281" s="530"/>
      <c r="C281" s="28" t="s">
        <v>399</v>
      </c>
      <c r="D281" s="410">
        <f>Workforce_Feb20!D138</f>
        <v>0</v>
      </c>
      <c r="E281" s="411">
        <f>Workforce_Aug20!D138</f>
        <v>0</v>
      </c>
      <c r="F281" s="393">
        <f t="shared" si="3"/>
        <v>0</v>
      </c>
    </row>
    <row r="282" spans="1:12" x14ac:dyDescent="0.35">
      <c r="A282" s="530"/>
      <c r="B282" s="530"/>
      <c r="C282" s="28" t="s">
        <v>400</v>
      </c>
      <c r="D282" s="410">
        <f>Workforce_Feb20!D139</f>
        <v>0</v>
      </c>
      <c r="E282" s="411">
        <f>Workforce_Aug20!D139</f>
        <v>0</v>
      </c>
      <c r="F282" s="393">
        <f t="shared" si="3"/>
        <v>0</v>
      </c>
    </row>
    <row r="283" spans="1:12" ht="15" customHeight="1" x14ac:dyDescent="0.35">
      <c r="A283" s="530"/>
      <c r="B283" s="530"/>
      <c r="C283" s="457" t="s">
        <v>368</v>
      </c>
      <c r="D283" s="458">
        <f>Workforce_Feb20!D140</f>
        <v>0</v>
      </c>
      <c r="E283" s="459">
        <f>Workforce_Aug20!D140</f>
        <v>0</v>
      </c>
      <c r="F283" s="466">
        <f t="shared" si="3"/>
        <v>0</v>
      </c>
      <c r="G283" s="527" t="s">
        <v>502</v>
      </c>
      <c r="H283" s="528"/>
      <c r="I283" s="528"/>
      <c r="J283" s="528"/>
      <c r="K283" s="528"/>
      <c r="L283" s="528"/>
    </row>
    <row r="284" spans="1:12" ht="15" customHeight="1" x14ac:dyDescent="0.35">
      <c r="A284" s="530"/>
      <c r="B284" s="530"/>
      <c r="C284" s="449" t="s">
        <v>317</v>
      </c>
      <c r="D284" s="461" t="str">
        <f>Workforce_Feb20!D141</f>
        <v/>
      </c>
      <c r="E284" s="462" t="str">
        <f>Workforce_Aug20!D141</f>
        <v/>
      </c>
      <c r="F284" s="464" t="str">
        <f>_xlfn.TEXTJOIN(", ",TRUE,D284:E284)</f>
        <v/>
      </c>
      <c r="G284" s="527"/>
      <c r="H284" s="528"/>
      <c r="I284" s="528"/>
      <c r="J284" s="528"/>
      <c r="K284" s="528"/>
      <c r="L284" s="528"/>
    </row>
    <row r="285" spans="1:12" ht="15" customHeight="1" x14ac:dyDescent="0.35">
      <c r="A285" s="530"/>
      <c r="B285" s="530"/>
      <c r="C285" s="457" t="s">
        <v>369</v>
      </c>
      <c r="D285" s="458">
        <f>Workforce_Feb20!D142</f>
        <v>0</v>
      </c>
      <c r="E285" s="459">
        <f>Workforce_Aug20!D142</f>
        <v>0</v>
      </c>
      <c r="F285" s="466">
        <f>SUM(D285:E285)</f>
        <v>0</v>
      </c>
      <c r="G285" s="527"/>
      <c r="H285" s="528"/>
      <c r="I285" s="528"/>
      <c r="J285" s="528"/>
      <c r="K285" s="528"/>
      <c r="L285" s="528"/>
    </row>
    <row r="286" spans="1:12" ht="15" customHeight="1" x14ac:dyDescent="0.35">
      <c r="A286" s="530"/>
      <c r="B286" s="530"/>
      <c r="C286" s="449" t="s">
        <v>319</v>
      </c>
      <c r="D286" s="461" t="str">
        <f>Workforce_Feb20!D143</f>
        <v/>
      </c>
      <c r="E286" s="462" t="str">
        <f>Workforce_Aug20!D143</f>
        <v/>
      </c>
      <c r="F286" s="447" t="str">
        <f>_xlfn.TEXTJOIN(", ",TRUE,D286:E286)</f>
        <v/>
      </c>
      <c r="G286" s="527"/>
      <c r="H286" s="528"/>
      <c r="I286" s="528"/>
      <c r="J286" s="528"/>
      <c r="K286" s="528"/>
      <c r="L286" s="528"/>
    </row>
    <row r="287" spans="1:12" ht="15" customHeight="1" x14ac:dyDescent="0.35">
      <c r="A287" s="530"/>
      <c r="B287" s="530"/>
      <c r="C287" s="457" t="s">
        <v>370</v>
      </c>
      <c r="D287" s="458">
        <f>Workforce_Feb20!D144</f>
        <v>0</v>
      </c>
      <c r="E287" s="459">
        <f>Workforce_Aug20!D144</f>
        <v>0</v>
      </c>
      <c r="F287" s="466">
        <f>SUM(D287:E287)</f>
        <v>0</v>
      </c>
      <c r="G287" s="527"/>
      <c r="H287" s="528"/>
      <c r="I287" s="528"/>
      <c r="J287" s="528"/>
      <c r="K287" s="528"/>
      <c r="L287" s="528"/>
    </row>
    <row r="288" spans="1:12" ht="15" customHeight="1" x14ac:dyDescent="0.35">
      <c r="A288" s="530"/>
      <c r="B288" s="530"/>
      <c r="C288" s="474" t="s">
        <v>342</v>
      </c>
      <c r="D288" s="461" t="str">
        <f>Workforce_Feb20!D145</f>
        <v/>
      </c>
      <c r="E288" s="462" t="str">
        <f>Workforce_Aug20!D145</f>
        <v/>
      </c>
      <c r="F288" s="447" t="str">
        <f>_xlfn.TEXTJOIN(", ",TRUE,D288:E288)</f>
        <v/>
      </c>
      <c r="G288" s="527"/>
      <c r="H288" s="528"/>
      <c r="I288" s="528"/>
      <c r="J288" s="528"/>
      <c r="K288" s="528"/>
      <c r="L288" s="528"/>
    </row>
    <row r="289" spans="1:12" ht="15" customHeight="1" x14ac:dyDescent="0.35">
      <c r="A289" s="530"/>
      <c r="B289" s="530"/>
      <c r="C289" s="475" t="s">
        <v>401</v>
      </c>
      <c r="D289" s="458">
        <f>Workforce_Feb20!D146</f>
        <v>0</v>
      </c>
      <c r="E289" s="459">
        <f>Workforce_Aug20!D146</f>
        <v>0</v>
      </c>
      <c r="F289" s="466">
        <f>SUM(D289:E289)</f>
        <v>0</v>
      </c>
      <c r="G289" s="527"/>
      <c r="H289" s="528"/>
      <c r="I289" s="528"/>
      <c r="J289" s="528"/>
      <c r="K289" s="528"/>
      <c r="L289" s="528"/>
    </row>
    <row r="290" spans="1:12" ht="15.75" customHeight="1" thickBot="1" x14ac:dyDescent="0.4">
      <c r="A290" s="530"/>
      <c r="B290" s="530"/>
      <c r="C290" s="451" t="s">
        <v>402</v>
      </c>
      <c r="D290" s="476" t="str">
        <f>Workforce_Feb20!D147</f>
        <v/>
      </c>
      <c r="E290" s="476" t="str">
        <f>Workforce_Aug20!D147</f>
        <v/>
      </c>
      <c r="F290" s="216" t="str">
        <f>_xlfn.TEXTJOIN(", ",TRUE,D290:E290)</f>
        <v/>
      </c>
      <c r="G290" s="527"/>
      <c r="H290" s="528"/>
      <c r="I290" s="528"/>
      <c r="J290" s="528"/>
      <c r="K290" s="528"/>
      <c r="L290" s="528"/>
    </row>
    <row r="291" spans="1:12" ht="15" thickBot="1" x14ac:dyDescent="0.4">
      <c r="A291" s="530"/>
      <c r="B291" s="530"/>
      <c r="C291" s="586" t="s">
        <v>404</v>
      </c>
      <c r="D291" s="587"/>
      <c r="E291" s="587"/>
      <c r="F291" s="588"/>
    </row>
    <row r="292" spans="1:12" x14ac:dyDescent="0.35">
      <c r="A292" s="530"/>
      <c r="B292" s="530"/>
      <c r="C292" s="105" t="s">
        <v>397</v>
      </c>
      <c r="D292" s="411">
        <f>Workforce_Feb20!D149</f>
        <v>0</v>
      </c>
      <c r="E292" s="411">
        <f>Workforce_Aug20!D149</f>
        <v>0</v>
      </c>
      <c r="F292" s="411">
        <f>SUM(D292:E292)</f>
        <v>0</v>
      </c>
    </row>
    <row r="293" spans="1:12" x14ac:dyDescent="0.35">
      <c r="A293" s="530"/>
      <c r="B293" s="530"/>
      <c r="C293" s="28" t="s">
        <v>398</v>
      </c>
      <c r="D293" s="411">
        <f>Workforce_Feb20!D150</f>
        <v>0</v>
      </c>
      <c r="E293" s="411">
        <f>Workforce_Aug20!D150</f>
        <v>0</v>
      </c>
      <c r="F293" s="393">
        <f t="shared" si="3"/>
        <v>0</v>
      </c>
    </row>
    <row r="294" spans="1:12" x14ac:dyDescent="0.35">
      <c r="A294" s="530"/>
      <c r="B294" s="530"/>
      <c r="C294" s="28" t="s">
        <v>399</v>
      </c>
      <c r="D294" s="411">
        <f>Workforce_Feb20!D151</f>
        <v>0</v>
      </c>
      <c r="E294" s="411">
        <f>Workforce_Aug20!D151</f>
        <v>0</v>
      </c>
      <c r="F294" s="393">
        <f t="shared" si="3"/>
        <v>0</v>
      </c>
    </row>
    <row r="295" spans="1:12" x14ac:dyDescent="0.35">
      <c r="A295" s="530"/>
      <c r="B295" s="530"/>
      <c r="C295" s="28" t="s">
        <v>400</v>
      </c>
      <c r="D295" s="411">
        <f>Workforce_Feb20!D152</f>
        <v>0</v>
      </c>
      <c r="E295" s="411">
        <f>Workforce_Aug20!D152</f>
        <v>0</v>
      </c>
      <c r="F295" s="393">
        <f t="shared" si="3"/>
        <v>0</v>
      </c>
    </row>
    <row r="296" spans="1:12" ht="15" customHeight="1" x14ac:dyDescent="0.35">
      <c r="A296" s="530"/>
      <c r="B296" s="530"/>
      <c r="C296" s="457" t="s">
        <v>368</v>
      </c>
      <c r="D296" s="459">
        <f>Workforce_Feb20!D153</f>
        <v>0</v>
      </c>
      <c r="E296" s="459">
        <f>Workforce_Aug20!D153</f>
        <v>0</v>
      </c>
      <c r="F296" s="466">
        <f t="shared" si="3"/>
        <v>0</v>
      </c>
      <c r="G296" s="527" t="s">
        <v>503</v>
      </c>
      <c r="H296" s="528"/>
      <c r="I296" s="528"/>
      <c r="J296" s="528"/>
      <c r="K296" s="528"/>
      <c r="L296" s="528"/>
    </row>
    <row r="297" spans="1:12" ht="15" customHeight="1" x14ac:dyDescent="0.35">
      <c r="A297" s="530"/>
      <c r="B297" s="530"/>
      <c r="C297" s="449" t="s">
        <v>317</v>
      </c>
      <c r="D297" s="462" t="str">
        <f>Workforce_Feb20!D154</f>
        <v/>
      </c>
      <c r="E297" s="462" t="str">
        <f>Workforce_Aug20!D154</f>
        <v/>
      </c>
      <c r="F297" s="464" t="str">
        <f>_xlfn.TEXTJOIN(", ",TRUE,D297:E297)</f>
        <v/>
      </c>
      <c r="G297" s="527"/>
      <c r="H297" s="528"/>
      <c r="I297" s="528"/>
      <c r="J297" s="528"/>
      <c r="K297" s="528"/>
      <c r="L297" s="528"/>
    </row>
    <row r="298" spans="1:12" ht="15" customHeight="1" x14ac:dyDescent="0.35">
      <c r="A298" s="530"/>
      <c r="B298" s="530"/>
      <c r="C298" s="457" t="s">
        <v>369</v>
      </c>
      <c r="D298" s="459">
        <f>Workforce_Feb20!D155</f>
        <v>0</v>
      </c>
      <c r="E298" s="459">
        <f>Workforce_Aug20!D155</f>
        <v>0</v>
      </c>
      <c r="F298" s="466">
        <f>SUM(D298:E298)</f>
        <v>0</v>
      </c>
      <c r="G298" s="527"/>
      <c r="H298" s="528"/>
      <c r="I298" s="528"/>
      <c r="J298" s="528"/>
      <c r="K298" s="528"/>
      <c r="L298" s="528"/>
    </row>
    <row r="299" spans="1:12" ht="15" customHeight="1" x14ac:dyDescent="0.35">
      <c r="A299" s="530"/>
      <c r="B299" s="530"/>
      <c r="C299" s="449" t="s">
        <v>319</v>
      </c>
      <c r="D299" s="462" t="str">
        <f>Workforce_Feb20!D156</f>
        <v/>
      </c>
      <c r="E299" s="462" t="str">
        <f>Workforce_Aug20!D156</f>
        <v/>
      </c>
      <c r="F299" s="447" t="str">
        <f>_xlfn.TEXTJOIN(", ",TRUE,D299:E299)</f>
        <v/>
      </c>
      <c r="G299" s="527"/>
      <c r="H299" s="528"/>
      <c r="I299" s="528"/>
      <c r="J299" s="528"/>
      <c r="K299" s="528"/>
      <c r="L299" s="528"/>
    </row>
    <row r="300" spans="1:12" ht="15" customHeight="1" x14ac:dyDescent="0.35">
      <c r="A300" s="530"/>
      <c r="B300" s="530"/>
      <c r="C300" s="457" t="s">
        <v>370</v>
      </c>
      <c r="D300" s="459">
        <f>Workforce_Feb20!D157</f>
        <v>0</v>
      </c>
      <c r="E300" s="459">
        <f>Workforce_Aug20!D157</f>
        <v>0</v>
      </c>
      <c r="F300" s="466">
        <f>SUM(D300:E300)</f>
        <v>0</v>
      </c>
      <c r="G300" s="527"/>
      <c r="H300" s="528"/>
      <c r="I300" s="528"/>
      <c r="J300" s="528"/>
      <c r="K300" s="528"/>
      <c r="L300" s="528"/>
    </row>
    <row r="301" spans="1:12" ht="15" customHeight="1" x14ac:dyDescent="0.35">
      <c r="A301" s="530"/>
      <c r="B301" s="530"/>
      <c r="C301" s="474" t="s">
        <v>342</v>
      </c>
      <c r="D301" s="462" t="str">
        <f>Workforce_Feb20!D158</f>
        <v/>
      </c>
      <c r="E301" s="462" t="str">
        <f>Workforce_Aug20!D158</f>
        <v/>
      </c>
      <c r="F301" s="447" t="str">
        <f>_xlfn.TEXTJOIN(", ",TRUE,D301:E301)</f>
        <v/>
      </c>
      <c r="G301" s="527"/>
      <c r="H301" s="528"/>
      <c r="I301" s="528"/>
      <c r="J301" s="528"/>
      <c r="K301" s="528"/>
      <c r="L301" s="528"/>
    </row>
    <row r="302" spans="1:12" ht="15" customHeight="1" x14ac:dyDescent="0.35">
      <c r="A302" s="530"/>
      <c r="B302" s="530"/>
      <c r="C302" s="475" t="s">
        <v>401</v>
      </c>
      <c r="D302" s="459">
        <f>Workforce_Feb20!D159</f>
        <v>0</v>
      </c>
      <c r="E302" s="459">
        <f>Workforce_Aug20!D159</f>
        <v>0</v>
      </c>
      <c r="F302" s="466">
        <f>SUM(D302:E302)</f>
        <v>0</v>
      </c>
      <c r="G302" s="527"/>
      <c r="H302" s="528"/>
      <c r="I302" s="528"/>
      <c r="J302" s="528"/>
      <c r="K302" s="528"/>
      <c r="L302" s="528"/>
    </row>
    <row r="303" spans="1:12" ht="15.75" customHeight="1" thickBot="1" x14ac:dyDescent="0.4">
      <c r="A303" s="531"/>
      <c r="B303" s="531"/>
      <c r="C303" s="451" t="s">
        <v>402</v>
      </c>
      <c r="D303" s="476" t="str">
        <f>Workforce_Feb20!D160</f>
        <v/>
      </c>
      <c r="E303" s="477" t="str">
        <f>Workforce_Aug20!D160</f>
        <v/>
      </c>
      <c r="F303" s="216" t="str">
        <f>_xlfn.TEXTJOIN(", ",TRUE,D303:E303)</f>
        <v/>
      </c>
      <c r="G303" s="527"/>
      <c r="H303" s="528"/>
      <c r="I303" s="528"/>
      <c r="J303" s="528"/>
      <c r="K303" s="528"/>
      <c r="L303" s="528"/>
    </row>
    <row r="304" spans="1:12" x14ac:dyDescent="0.35">
      <c r="F304" s="35"/>
    </row>
  </sheetData>
  <mergeCells count="77">
    <mergeCell ref="C135:F135"/>
    <mergeCell ref="C215:F215"/>
    <mergeCell ref="C240:F240"/>
    <mergeCell ref="C264:F264"/>
    <mergeCell ref="C265:F265"/>
    <mergeCell ref="C170:F170"/>
    <mergeCell ref="C184:F184"/>
    <mergeCell ref="C198:F198"/>
    <mergeCell ref="C199:F199"/>
    <mergeCell ref="C207:F207"/>
    <mergeCell ref="C152:F152"/>
    <mergeCell ref="C147:F147"/>
    <mergeCell ref="C169:F169"/>
    <mergeCell ref="C291:F291"/>
    <mergeCell ref="C216:F216"/>
    <mergeCell ref="C153:F153"/>
    <mergeCell ref="C161:F161"/>
    <mergeCell ref="C278:F278"/>
    <mergeCell ref="B85:B95"/>
    <mergeCell ref="A85:A95"/>
    <mergeCell ref="C5:F5"/>
    <mergeCell ref="B4:F4"/>
    <mergeCell ref="A5:B21"/>
    <mergeCell ref="C22:F22"/>
    <mergeCell ref="A22:B42"/>
    <mergeCell ref="C71:F71"/>
    <mergeCell ref="C76:F76"/>
    <mergeCell ref="C85:F85"/>
    <mergeCell ref="C47:E47"/>
    <mergeCell ref="A47:A69"/>
    <mergeCell ref="B47:B69"/>
    <mergeCell ref="A71:A75"/>
    <mergeCell ref="B71:B75"/>
    <mergeCell ref="B76:B84"/>
    <mergeCell ref="A76:A84"/>
    <mergeCell ref="A1:C1"/>
    <mergeCell ref="A147:A149"/>
    <mergeCell ref="B147:B149"/>
    <mergeCell ref="A3:F3"/>
    <mergeCell ref="A70:F70"/>
    <mergeCell ref="A111:F111"/>
    <mergeCell ref="A107:F107"/>
    <mergeCell ref="A119:A130"/>
    <mergeCell ref="B119:B130"/>
    <mergeCell ref="A131:A134"/>
    <mergeCell ref="A135:A146"/>
    <mergeCell ref="B135:B146"/>
    <mergeCell ref="A113:A118"/>
    <mergeCell ref="B113:B118"/>
    <mergeCell ref="B43:B44"/>
    <mergeCell ref="B96:B106"/>
    <mergeCell ref="A96:A106"/>
    <mergeCell ref="C113:F113"/>
    <mergeCell ref="B264:B303"/>
    <mergeCell ref="A264:A303"/>
    <mergeCell ref="A151:F151"/>
    <mergeCell ref="A152:A168"/>
    <mergeCell ref="B152:B168"/>
    <mergeCell ref="B169:B197"/>
    <mergeCell ref="A169:A197"/>
    <mergeCell ref="B198:B214"/>
    <mergeCell ref="A198:A214"/>
    <mergeCell ref="A215:A263"/>
    <mergeCell ref="B215:B263"/>
    <mergeCell ref="C96:F96"/>
    <mergeCell ref="C119:F119"/>
    <mergeCell ref="G20:M21"/>
    <mergeCell ref="G124:J130"/>
    <mergeCell ref="G141:L146"/>
    <mergeCell ref="G178:L183"/>
    <mergeCell ref="G192:L197"/>
    <mergeCell ref="G41:N42"/>
    <mergeCell ref="G234:L239"/>
    <mergeCell ref="G258:L263"/>
    <mergeCell ref="G270:L277"/>
    <mergeCell ref="G283:L290"/>
    <mergeCell ref="G296:L30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AU35"/>
  <sheetViews>
    <sheetView zoomScale="90" zoomScaleNormal="90" workbookViewId="0">
      <pane xSplit="4" topLeftCell="E1" activePane="topRight" state="frozen"/>
      <selection pane="topRight" activeCell="G8" sqref="G8"/>
    </sheetView>
  </sheetViews>
  <sheetFormatPr defaultRowHeight="14.5" x14ac:dyDescent="0.35"/>
  <cols>
    <col min="1" max="1" width="14.81640625" style="2" customWidth="1"/>
    <col min="2" max="2" width="19.453125" customWidth="1"/>
    <col min="3" max="3" width="38.26953125" style="95" customWidth="1"/>
    <col min="4" max="4" width="28.54296875" customWidth="1"/>
    <col min="5" max="5" width="38.26953125" style="6" customWidth="1"/>
    <col min="6" max="6" width="35.26953125" style="14" customWidth="1"/>
    <col min="7" max="7" width="38.54296875" style="14" customWidth="1"/>
    <col min="8" max="8" width="35.7265625" style="14" customWidth="1"/>
    <col min="9" max="9" width="40.7265625" style="6" hidden="1" customWidth="1"/>
    <col min="10" max="10" width="42" style="14" hidden="1" customWidth="1"/>
    <col min="11" max="11" width="41.1796875" style="14" hidden="1" customWidth="1"/>
    <col min="12" max="12" width="42.1796875" style="14" hidden="1" customWidth="1"/>
    <col min="13" max="13" width="37.81640625" style="6" hidden="1" customWidth="1"/>
    <col min="14" max="14" width="39" style="14" hidden="1" customWidth="1"/>
    <col min="15" max="15" width="38.54296875" style="14" hidden="1" customWidth="1"/>
    <col min="16" max="16" width="42.1796875" style="14" hidden="1" customWidth="1"/>
    <col min="17" max="17" width="40.7265625" style="6" hidden="1" customWidth="1"/>
    <col min="18" max="18" width="42" style="14" hidden="1" customWidth="1"/>
    <col min="19" max="19" width="41.1796875" style="14" hidden="1" customWidth="1"/>
    <col min="20" max="20" width="42.1796875" style="14" hidden="1" customWidth="1"/>
    <col min="21" max="21" width="37.81640625" style="6" hidden="1" customWidth="1"/>
    <col min="22" max="22" width="39" style="14" hidden="1" customWidth="1"/>
    <col min="23" max="23" width="38.54296875" style="14" hidden="1" customWidth="1"/>
    <col min="24" max="24" width="42.1796875" style="14" hidden="1" customWidth="1"/>
    <col min="25" max="25" width="40.7265625" style="6" hidden="1" customWidth="1"/>
    <col min="26" max="26" width="42" style="14" hidden="1" customWidth="1"/>
    <col min="27" max="27" width="41.1796875" style="14" hidden="1" customWidth="1"/>
    <col min="28" max="28" width="42.1796875" style="14" hidden="1" customWidth="1"/>
    <col min="29" max="29" width="37.81640625" style="6" hidden="1" customWidth="1"/>
    <col min="30" max="30" width="39" style="14" hidden="1" customWidth="1"/>
    <col min="31" max="31" width="38.54296875" style="14" hidden="1" customWidth="1"/>
    <col min="32" max="32" width="42.1796875" style="14" hidden="1" customWidth="1"/>
    <col min="33" max="33" width="40.7265625" style="6" hidden="1" customWidth="1"/>
    <col min="34" max="34" width="42" style="14" hidden="1" customWidth="1"/>
    <col min="35" max="35" width="41.1796875" style="14" hidden="1" customWidth="1"/>
    <col min="36" max="37" width="42.1796875" style="14" hidden="1" customWidth="1"/>
    <col min="38" max="38" width="37.81640625" style="6" hidden="1" customWidth="1"/>
    <col min="39" max="39" width="39" style="14" hidden="1" customWidth="1"/>
    <col min="40" max="40" width="38.54296875" style="14" hidden="1" customWidth="1"/>
    <col min="41" max="41" width="42.1796875" style="14" hidden="1" customWidth="1"/>
    <col min="42" max="42" width="40.7265625" style="6" hidden="1" customWidth="1"/>
    <col min="43" max="43" width="42" style="14" hidden="1" customWidth="1"/>
    <col min="44" max="44" width="41.1796875" style="14" hidden="1" customWidth="1"/>
    <col min="45" max="45" width="27.54296875" style="14" customWidth="1"/>
    <col min="46" max="46" width="29.1796875" customWidth="1"/>
  </cols>
  <sheetData>
    <row r="1" spans="1:47" ht="15" customHeight="1" x14ac:dyDescent="0.35">
      <c r="A1" s="627" t="s">
        <v>405</v>
      </c>
      <c r="B1" s="627"/>
      <c r="C1" s="627"/>
      <c r="D1" s="627"/>
      <c r="E1" s="619" t="s">
        <v>406</v>
      </c>
      <c r="F1" s="620"/>
      <c r="G1" s="620"/>
      <c r="H1" s="621"/>
      <c r="I1" s="94"/>
      <c r="M1" s="94"/>
      <c r="Q1" s="94"/>
      <c r="U1" s="94"/>
      <c r="Y1" s="94"/>
      <c r="AC1" s="94"/>
      <c r="AG1" s="94"/>
      <c r="AL1" s="94"/>
      <c r="AP1" s="94"/>
      <c r="AS1" s="4"/>
      <c r="AT1" s="4"/>
      <c r="AU1" s="35"/>
    </row>
    <row r="2" spans="1:47" ht="31.5" customHeight="1" thickBot="1" x14ac:dyDescent="0.4">
      <c r="A2" s="628"/>
      <c r="B2" s="628"/>
      <c r="C2" s="628"/>
      <c r="D2" s="629"/>
      <c r="E2" s="622"/>
      <c r="F2" s="623"/>
      <c r="G2" s="623"/>
      <c r="H2" s="624"/>
      <c r="I2" s="73"/>
      <c r="J2" s="25"/>
      <c r="K2" s="25"/>
      <c r="L2" s="25"/>
      <c r="M2" s="73"/>
      <c r="N2" s="25"/>
      <c r="O2" s="25"/>
      <c r="P2" s="25"/>
      <c r="Q2" s="73"/>
      <c r="R2" s="25"/>
      <c r="S2" s="25"/>
      <c r="T2" s="25"/>
      <c r="U2" s="73"/>
      <c r="V2" s="25"/>
      <c r="W2" s="25"/>
      <c r="X2" s="25"/>
      <c r="Y2" s="73"/>
      <c r="Z2" s="25"/>
      <c r="AA2" s="25"/>
      <c r="AB2" s="25"/>
      <c r="AC2" s="73"/>
      <c r="AD2" s="25"/>
      <c r="AE2" s="25"/>
      <c r="AF2" s="25"/>
      <c r="AG2" s="73"/>
      <c r="AH2" s="25"/>
      <c r="AI2" s="25"/>
      <c r="AJ2" s="25"/>
      <c r="AK2" s="25"/>
      <c r="AL2" s="73"/>
      <c r="AM2" s="25"/>
      <c r="AN2" s="25"/>
      <c r="AO2" s="25"/>
      <c r="AP2" s="73"/>
      <c r="AQ2" s="25"/>
      <c r="AR2" s="25"/>
      <c r="AU2" s="35"/>
    </row>
    <row r="3" spans="1:47" ht="29" x14ac:dyDescent="0.35">
      <c r="A3" s="186" t="s">
        <v>164</v>
      </c>
      <c r="B3" s="192" t="s">
        <v>165</v>
      </c>
      <c r="C3" s="193" t="s">
        <v>166</v>
      </c>
      <c r="D3" s="198" t="s">
        <v>407</v>
      </c>
      <c r="E3" s="38" t="s">
        <v>408</v>
      </c>
      <c r="F3" s="38" t="s">
        <v>409</v>
      </c>
      <c r="G3" s="38" t="s">
        <v>410</v>
      </c>
      <c r="H3" s="38" t="s">
        <v>411</v>
      </c>
      <c r="I3" s="38" t="s">
        <v>412</v>
      </c>
      <c r="J3" s="38" t="s">
        <v>413</v>
      </c>
      <c r="K3" s="38" t="s">
        <v>414</v>
      </c>
      <c r="L3" s="38" t="s">
        <v>415</v>
      </c>
      <c r="M3" s="38" t="s">
        <v>416</v>
      </c>
      <c r="N3" s="38" t="s">
        <v>417</v>
      </c>
      <c r="O3" s="38" t="s">
        <v>418</v>
      </c>
      <c r="P3" s="38" t="s">
        <v>419</v>
      </c>
      <c r="Q3" s="38" t="s">
        <v>420</v>
      </c>
      <c r="R3" s="38" t="s">
        <v>421</v>
      </c>
      <c r="S3" s="38" t="s">
        <v>422</v>
      </c>
      <c r="T3" s="38" t="s">
        <v>423</v>
      </c>
      <c r="U3" s="38" t="s">
        <v>424</v>
      </c>
      <c r="V3" s="38" t="s">
        <v>425</v>
      </c>
      <c r="W3" s="38" t="s">
        <v>426</v>
      </c>
      <c r="X3" s="38" t="s">
        <v>427</v>
      </c>
      <c r="Y3" s="38" t="s">
        <v>428</v>
      </c>
      <c r="Z3" s="38" t="s">
        <v>429</v>
      </c>
      <c r="AA3" s="38" t="s">
        <v>430</v>
      </c>
      <c r="AB3" s="38" t="s">
        <v>431</v>
      </c>
      <c r="AC3" s="38" t="s">
        <v>432</v>
      </c>
      <c r="AD3" s="38" t="s">
        <v>433</v>
      </c>
      <c r="AE3" s="38" t="s">
        <v>434</v>
      </c>
      <c r="AF3" s="38" t="s">
        <v>435</v>
      </c>
      <c r="AG3" s="38" t="s">
        <v>436</v>
      </c>
      <c r="AH3" s="38" t="s">
        <v>437</v>
      </c>
      <c r="AI3" s="38" t="s">
        <v>438</v>
      </c>
      <c r="AJ3" s="38" t="s">
        <v>439</v>
      </c>
      <c r="AK3" s="38" t="s">
        <v>440</v>
      </c>
      <c r="AL3" s="38" t="s">
        <v>441</v>
      </c>
      <c r="AM3" s="38" t="s">
        <v>442</v>
      </c>
      <c r="AN3" s="38" t="s">
        <v>443</v>
      </c>
      <c r="AO3" s="38" t="s">
        <v>444</v>
      </c>
      <c r="AP3" s="38" t="s">
        <v>445</v>
      </c>
      <c r="AQ3" s="38" t="s">
        <v>446</v>
      </c>
      <c r="AR3" s="38" t="s">
        <v>447</v>
      </c>
      <c r="AS3" s="227" t="s">
        <v>448</v>
      </c>
      <c r="AT3" s="192" t="s">
        <v>449</v>
      </c>
    </row>
    <row r="4" spans="1:47" ht="43.5" customHeight="1" x14ac:dyDescent="0.35">
      <c r="A4" s="541" t="s">
        <v>170</v>
      </c>
      <c r="B4" s="541" t="s">
        <v>450</v>
      </c>
      <c r="C4" s="633" t="s">
        <v>171</v>
      </c>
      <c r="D4" s="239" t="s">
        <v>451</v>
      </c>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481"/>
      <c r="AT4" s="482"/>
    </row>
    <row r="5" spans="1:47" s="96" customFormat="1" ht="32.25" customHeight="1" x14ac:dyDescent="0.35">
      <c r="A5" s="542"/>
      <c r="B5" s="542"/>
      <c r="C5" s="634"/>
      <c r="D5" s="189" t="s">
        <v>452</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317"/>
      <c r="AT5" s="483"/>
    </row>
    <row r="6" spans="1:47" s="96" customFormat="1" ht="50.25" customHeight="1" thickBot="1" x14ac:dyDescent="0.4">
      <c r="A6" s="632"/>
      <c r="B6" s="632"/>
      <c r="C6" s="634"/>
      <c r="D6" s="205" t="s">
        <v>453</v>
      </c>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481"/>
      <c r="AT6" s="482"/>
    </row>
    <row r="7" spans="1:47" ht="58.5" thickBot="1" x14ac:dyDescent="0.4">
      <c r="A7" s="187" t="s">
        <v>212</v>
      </c>
      <c r="B7" s="630" t="s">
        <v>213</v>
      </c>
      <c r="C7" s="206" t="s">
        <v>214</v>
      </c>
      <c r="D7" s="207"/>
      <c r="E7" s="24"/>
      <c r="F7" s="25"/>
      <c r="G7" s="25"/>
      <c r="H7" s="25"/>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481"/>
      <c r="AT7" s="482"/>
      <c r="AU7" s="35"/>
    </row>
    <row r="8" spans="1:47" ht="44" thickBot="1" x14ac:dyDescent="0.4">
      <c r="A8" s="188" t="s">
        <v>215</v>
      </c>
      <c r="B8" s="631"/>
      <c r="C8" s="208" t="s">
        <v>454</v>
      </c>
      <c r="D8" s="166"/>
      <c r="E8" s="24"/>
      <c r="F8" s="25"/>
      <c r="G8" s="25"/>
      <c r="H8" s="25"/>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481"/>
      <c r="AT8" s="482"/>
      <c r="AU8" s="35"/>
    </row>
    <row r="9" spans="1:47" ht="44" thickBot="1" x14ac:dyDescent="0.4">
      <c r="A9" s="340" t="s">
        <v>217</v>
      </c>
      <c r="B9" s="190" t="s">
        <v>218</v>
      </c>
      <c r="C9" s="163" t="s">
        <v>219</v>
      </c>
      <c r="D9" s="167"/>
      <c r="E9" s="202"/>
      <c r="F9" s="211"/>
      <c r="G9" s="211"/>
      <c r="H9" s="211"/>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481"/>
      <c r="AT9" s="482"/>
      <c r="AU9" s="35"/>
    </row>
    <row r="10" spans="1:47" ht="58.5" thickBot="1" x14ac:dyDescent="0.4">
      <c r="A10" s="191" t="s">
        <v>220</v>
      </c>
      <c r="B10" s="191" t="s">
        <v>221</v>
      </c>
      <c r="C10" s="164" t="s">
        <v>222</v>
      </c>
      <c r="D10" s="145"/>
      <c r="E10" s="24"/>
      <c r="F10" s="25"/>
      <c r="G10" s="25"/>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481"/>
      <c r="AT10" s="482"/>
      <c r="AU10" s="35"/>
    </row>
    <row r="11" spans="1:47" ht="49.5" customHeight="1" thickBot="1" x14ac:dyDescent="0.4">
      <c r="A11" s="529" t="s">
        <v>223</v>
      </c>
      <c r="B11" s="529" t="s">
        <v>224</v>
      </c>
      <c r="C11" s="625" t="s">
        <v>455</v>
      </c>
      <c r="D11" s="626"/>
      <c r="E11" s="24"/>
      <c r="F11" s="25"/>
      <c r="G11" s="25"/>
      <c r="H11" s="25"/>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481"/>
      <c r="AT11" s="482"/>
      <c r="AU11" s="35"/>
    </row>
    <row r="12" spans="1:47" ht="29" x14ac:dyDescent="0.35">
      <c r="A12" s="530"/>
      <c r="B12" s="530"/>
      <c r="C12" s="168" t="s">
        <v>226</v>
      </c>
      <c r="D12" s="169"/>
      <c r="E12" s="24"/>
      <c r="F12" s="25"/>
      <c r="G12" s="25"/>
      <c r="H12" s="25"/>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481"/>
      <c r="AT12" s="482"/>
    </row>
    <row r="13" spans="1:47" x14ac:dyDescent="0.35">
      <c r="A13" s="530"/>
      <c r="B13" s="530"/>
      <c r="C13" s="78" t="s">
        <v>227</v>
      </c>
      <c r="D13" s="146"/>
      <c r="E13" s="24"/>
      <c r="F13" s="25"/>
      <c r="G13" s="25"/>
      <c r="H13" s="25"/>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481"/>
      <c r="AT13" s="482"/>
    </row>
    <row r="14" spans="1:47" x14ac:dyDescent="0.35">
      <c r="A14" s="530"/>
      <c r="B14" s="530"/>
      <c r="C14" s="78" t="s">
        <v>228</v>
      </c>
      <c r="D14" s="146"/>
      <c r="E14" s="24"/>
      <c r="F14" s="25"/>
      <c r="G14" s="25"/>
      <c r="H14" s="25"/>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481"/>
      <c r="AT14" s="482"/>
    </row>
    <row r="15" spans="1:47" ht="29" x14ac:dyDescent="0.35">
      <c r="A15" s="530"/>
      <c r="B15" s="530"/>
      <c r="C15" s="78" t="s">
        <v>229</v>
      </c>
      <c r="D15" s="146"/>
      <c r="E15" s="24"/>
      <c r="F15" s="25"/>
      <c r="G15" s="25"/>
      <c r="H15" s="25"/>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481"/>
      <c r="AT15" s="482"/>
    </row>
    <row r="16" spans="1:47" x14ac:dyDescent="0.35">
      <c r="A16" s="530"/>
      <c r="B16" s="530"/>
      <c r="C16" s="78" t="s">
        <v>230</v>
      </c>
      <c r="D16" s="146"/>
      <c r="E16" s="24"/>
      <c r="F16" s="25"/>
      <c r="G16" s="25"/>
      <c r="H16" s="25"/>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481"/>
      <c r="AT16" s="482"/>
    </row>
    <row r="17" spans="1:46" ht="29" x14ac:dyDescent="0.35">
      <c r="A17" s="530"/>
      <c r="B17" s="530"/>
      <c r="C17" s="78" t="s">
        <v>231</v>
      </c>
      <c r="D17" s="146"/>
      <c r="E17" s="24"/>
      <c r="F17" s="25"/>
      <c r="G17" s="25"/>
      <c r="H17" s="25"/>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481"/>
      <c r="AT17" s="482"/>
    </row>
    <row r="18" spans="1:46" x14ac:dyDescent="0.35">
      <c r="A18" s="530"/>
      <c r="B18" s="530"/>
      <c r="C18" s="126" t="s">
        <v>232</v>
      </c>
      <c r="D18" s="146"/>
      <c r="E18" s="24"/>
      <c r="F18" s="25"/>
      <c r="G18" s="25"/>
      <c r="H18" s="25"/>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481"/>
      <c r="AT18" s="482"/>
    </row>
    <row r="19" spans="1:46" x14ac:dyDescent="0.35">
      <c r="A19" s="530"/>
      <c r="B19" s="530"/>
      <c r="C19" s="127" t="s">
        <v>233</v>
      </c>
      <c r="D19" s="146"/>
      <c r="E19" s="24"/>
      <c r="F19" s="25"/>
      <c r="G19" s="25"/>
      <c r="H19" s="25"/>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481"/>
      <c r="AT19" s="482"/>
    </row>
    <row r="20" spans="1:46" x14ac:dyDescent="0.35">
      <c r="A20" s="530"/>
      <c r="B20" s="530"/>
      <c r="C20" s="128" t="s">
        <v>234</v>
      </c>
      <c r="D20" s="146"/>
      <c r="E20" s="24"/>
      <c r="F20" s="25"/>
      <c r="G20" s="25"/>
      <c r="H20" s="25"/>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481"/>
      <c r="AT20" s="482"/>
    </row>
    <row r="21" spans="1:46" x14ac:dyDescent="0.35">
      <c r="A21" s="530"/>
      <c r="B21" s="530"/>
      <c r="C21" s="128" t="s">
        <v>235</v>
      </c>
      <c r="D21" s="146"/>
      <c r="E21" s="24"/>
      <c r="F21" s="25"/>
      <c r="G21" s="25"/>
      <c r="H21" s="25"/>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481"/>
      <c r="AT21" s="482"/>
    </row>
    <row r="22" spans="1:46" ht="43.5" x14ac:dyDescent="0.35">
      <c r="A22" s="530"/>
      <c r="B22" s="530"/>
      <c r="C22" s="78" t="s">
        <v>236</v>
      </c>
      <c r="D22" s="146"/>
      <c r="E22" s="24"/>
      <c r="F22" s="25"/>
      <c r="G22" s="25"/>
      <c r="H22" s="25"/>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481"/>
      <c r="AT22" s="482"/>
    </row>
    <row r="23" spans="1:46" x14ac:dyDescent="0.35">
      <c r="A23" s="530"/>
      <c r="B23" s="530"/>
      <c r="C23" s="78" t="s">
        <v>237</v>
      </c>
      <c r="D23" s="146"/>
      <c r="E23" s="24"/>
      <c r="F23" s="25"/>
      <c r="G23" s="25"/>
      <c r="H23" s="25"/>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481"/>
      <c r="AT23" s="482"/>
    </row>
    <row r="24" spans="1:46" x14ac:dyDescent="0.35">
      <c r="A24" s="530"/>
      <c r="B24" s="530"/>
      <c r="C24" s="78" t="s">
        <v>238</v>
      </c>
      <c r="D24" s="146"/>
      <c r="E24" s="24"/>
      <c r="F24" s="25"/>
      <c r="G24" s="25"/>
      <c r="H24" s="25"/>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481"/>
      <c r="AT24" s="482"/>
    </row>
    <row r="25" spans="1:46" x14ac:dyDescent="0.35">
      <c r="A25" s="530"/>
      <c r="B25" s="530"/>
      <c r="C25" s="78" t="s">
        <v>239</v>
      </c>
      <c r="D25" s="146"/>
      <c r="E25" s="24"/>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481"/>
      <c r="AT25" s="482"/>
    </row>
    <row r="26" spans="1:46" x14ac:dyDescent="0.35">
      <c r="A26" s="530"/>
      <c r="B26" s="530"/>
      <c r="C26" s="78" t="s">
        <v>240</v>
      </c>
      <c r="D26" s="146"/>
      <c r="E26" s="24"/>
      <c r="F26" s="25"/>
      <c r="G26" s="25"/>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481"/>
      <c r="AT26" s="482"/>
    </row>
    <row r="27" spans="1:46" x14ac:dyDescent="0.35">
      <c r="A27" s="530"/>
      <c r="B27" s="530"/>
      <c r="C27" s="126" t="s">
        <v>241</v>
      </c>
      <c r="D27" s="146"/>
      <c r="E27" s="185"/>
      <c r="F27" s="203"/>
      <c r="G27" s="203"/>
      <c r="H27" s="203"/>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481"/>
      <c r="AT27" s="482"/>
    </row>
    <row r="28" spans="1:46" x14ac:dyDescent="0.35">
      <c r="A28" s="530"/>
      <c r="B28" s="530"/>
      <c r="C28" s="126" t="s">
        <v>456</v>
      </c>
      <c r="D28" s="146"/>
      <c r="E28" s="185"/>
      <c r="F28" s="203"/>
      <c r="G28" s="203"/>
      <c r="H28" s="203"/>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481"/>
      <c r="AT28" s="482"/>
    </row>
    <row r="29" spans="1:46" x14ac:dyDescent="0.35">
      <c r="A29" s="530"/>
      <c r="B29" s="530"/>
      <c r="C29" s="129" t="s">
        <v>457</v>
      </c>
      <c r="D29" s="146"/>
      <c r="E29" s="185"/>
      <c r="F29" s="203"/>
      <c r="G29" s="203"/>
      <c r="H29" s="203"/>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481"/>
      <c r="AT29" s="482"/>
    </row>
    <row r="30" spans="1:46" x14ac:dyDescent="0.35">
      <c r="A30" s="530"/>
      <c r="B30" s="530"/>
      <c r="C30" s="126" t="s">
        <v>458</v>
      </c>
      <c r="D30" s="146"/>
      <c r="E30" s="185"/>
      <c r="F30" s="203"/>
      <c r="G30" s="203"/>
      <c r="H30" s="203"/>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481"/>
      <c r="AT30" s="482"/>
    </row>
    <row r="31" spans="1:46" x14ac:dyDescent="0.35">
      <c r="A31" s="530"/>
      <c r="B31" s="530"/>
      <c r="C31" s="129" t="s">
        <v>459</v>
      </c>
      <c r="D31" s="146"/>
      <c r="E31" s="185"/>
      <c r="F31" s="203"/>
      <c r="G31" s="203"/>
      <c r="H31" s="203"/>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481"/>
      <c r="AT31" s="482"/>
    </row>
    <row r="32" spans="1:46" x14ac:dyDescent="0.35">
      <c r="A32" s="530"/>
      <c r="B32" s="530"/>
      <c r="C32" s="126" t="s">
        <v>460</v>
      </c>
      <c r="D32" s="146"/>
      <c r="E32" s="185"/>
      <c r="F32" s="203"/>
      <c r="G32" s="203"/>
      <c r="H32" s="203"/>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481"/>
      <c r="AT32" s="482"/>
    </row>
    <row r="33" spans="1:46" ht="15" thickBot="1" x14ac:dyDescent="0.4">
      <c r="A33" s="531"/>
      <c r="B33" s="531"/>
      <c r="C33" s="132" t="s">
        <v>461</v>
      </c>
      <c r="D33" s="162"/>
      <c r="E33" s="185"/>
      <c r="F33" s="203"/>
      <c r="G33" s="203"/>
      <c r="H33" s="203"/>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484"/>
      <c r="AT33" s="485"/>
    </row>
    <row r="34" spans="1:46" x14ac:dyDescent="0.35">
      <c r="A34" s="343"/>
      <c r="C34" s="130"/>
      <c r="D34" s="35"/>
    </row>
    <row r="35" spans="1:46" x14ac:dyDescent="0.35">
      <c r="A35" s="343"/>
      <c r="C35" s="131"/>
    </row>
  </sheetData>
  <mergeCells count="9">
    <mergeCell ref="E1:H2"/>
    <mergeCell ref="C11:D11"/>
    <mergeCell ref="B11:B33"/>
    <mergeCell ref="A11:A33"/>
    <mergeCell ref="A1:D2"/>
    <mergeCell ref="B7:B8"/>
    <mergeCell ref="A4:A6"/>
    <mergeCell ref="C4:C6"/>
    <mergeCell ref="B4:B6"/>
  </mergeCells>
  <conditionalFormatting sqref="E5:I5">
    <cfRule type="expression" dxfId="36" priority="39">
      <formula>IF($E$4="Other medical agency or organization, please specify below:",1,0)</formula>
    </cfRule>
  </conditionalFormatting>
  <conditionalFormatting sqref="J5">
    <cfRule type="expression" dxfId="35" priority="35">
      <formula>IF($E$4="Other medical agency or organization, please specify below:",1,0)</formula>
    </cfRule>
  </conditionalFormatting>
  <conditionalFormatting sqref="K5">
    <cfRule type="expression" dxfId="34" priority="34">
      <formula>IF($E$4="Other medical agency or organization, please specify below:",1,0)</formula>
    </cfRule>
  </conditionalFormatting>
  <conditionalFormatting sqref="L5">
    <cfRule type="expression" dxfId="33" priority="33">
      <formula>IF($E$4="Other medical agency or organization, please specify below:",1,0)</formula>
    </cfRule>
  </conditionalFormatting>
  <conditionalFormatting sqref="M5">
    <cfRule type="expression" dxfId="32" priority="32">
      <formula>IF($E$4="Other medical agency or organization, please specify below:",1,0)</formula>
    </cfRule>
  </conditionalFormatting>
  <conditionalFormatting sqref="N5">
    <cfRule type="expression" dxfId="31" priority="31">
      <formula>IF($E$4="Other medical agency or organization, please specify below:",1,0)</formula>
    </cfRule>
  </conditionalFormatting>
  <conditionalFormatting sqref="O5">
    <cfRule type="expression" dxfId="30" priority="30">
      <formula>IF($E$4="Other medical agency or organization, please specify below:",1,0)</formula>
    </cfRule>
  </conditionalFormatting>
  <conditionalFormatting sqref="P5">
    <cfRule type="expression" dxfId="29" priority="29">
      <formula>IF($E$4="Other medical agency or organization, please specify below:",1,0)</formula>
    </cfRule>
  </conditionalFormatting>
  <conditionalFormatting sqref="Q5">
    <cfRule type="expression" dxfId="28" priority="28">
      <formula>IF($E$4="Other medical agency or organization, please specify below:",1,0)</formula>
    </cfRule>
  </conditionalFormatting>
  <conditionalFormatting sqref="R5">
    <cfRule type="expression" dxfId="27" priority="27">
      <formula>IF($E$4="Other medical agency or organization, please specify below:",1,0)</formula>
    </cfRule>
  </conditionalFormatting>
  <conditionalFormatting sqref="S5">
    <cfRule type="expression" dxfId="26" priority="26">
      <formula>IF($E$4="Other medical agency or organization, please specify below:",1,0)</formula>
    </cfRule>
  </conditionalFormatting>
  <conditionalFormatting sqref="T5">
    <cfRule type="expression" dxfId="25" priority="25">
      <formula>IF($E$4="Other medical agency or organization, please specify below:",1,0)</formula>
    </cfRule>
  </conditionalFormatting>
  <conditionalFormatting sqref="U5">
    <cfRule type="expression" dxfId="24" priority="24">
      <formula>IF($E$4="Other medical agency or organization, please specify below:",1,0)</formula>
    </cfRule>
  </conditionalFormatting>
  <conditionalFormatting sqref="V5">
    <cfRule type="expression" dxfId="23" priority="23">
      <formula>IF($E$4="Other medical agency or organization, please specify below:",1,0)</formula>
    </cfRule>
  </conditionalFormatting>
  <conditionalFormatting sqref="W5">
    <cfRule type="expression" dxfId="22" priority="22">
      <formula>IF($E$4="Other medical agency or organization, please specify below:",1,0)</formula>
    </cfRule>
  </conditionalFormatting>
  <conditionalFormatting sqref="X5">
    <cfRule type="expression" dxfId="21" priority="21">
      <formula>IF($E$4="Other medical agency or organization, please specify below:",1,0)</formula>
    </cfRule>
  </conditionalFormatting>
  <conditionalFormatting sqref="Y5">
    <cfRule type="expression" dxfId="20" priority="20">
      <formula>IF($E$4="Other medical agency or organization, please specify below:",1,0)</formula>
    </cfRule>
  </conditionalFormatting>
  <conditionalFormatting sqref="Z5">
    <cfRule type="expression" dxfId="19" priority="19">
      <formula>IF($E$4="Other medical agency or organization, please specify below:",1,0)</formula>
    </cfRule>
  </conditionalFormatting>
  <conditionalFormatting sqref="AA5">
    <cfRule type="expression" dxfId="18" priority="18">
      <formula>IF($E$4="Other medical agency or organization, please specify below:",1,0)</formula>
    </cfRule>
  </conditionalFormatting>
  <conditionalFormatting sqref="AB5">
    <cfRule type="expression" dxfId="17" priority="17">
      <formula>IF($E$4="Other medical agency or organization, please specify below:",1,0)</formula>
    </cfRule>
  </conditionalFormatting>
  <conditionalFormatting sqref="AC5">
    <cfRule type="expression" dxfId="16" priority="16">
      <formula>IF($E$4="Other medical agency or organization, please specify below:",1,0)</formula>
    </cfRule>
  </conditionalFormatting>
  <conditionalFormatting sqref="AD5">
    <cfRule type="expression" dxfId="15" priority="15">
      <formula>IF($E$4="Other medical agency or organization, please specify below:",1,0)</formula>
    </cfRule>
  </conditionalFormatting>
  <conditionalFormatting sqref="AE5">
    <cfRule type="expression" dxfId="14" priority="14">
      <formula>IF($E$4="Other medical agency or organization, please specify below:",1,0)</formula>
    </cfRule>
  </conditionalFormatting>
  <conditionalFormatting sqref="AF5">
    <cfRule type="expression" dxfId="13" priority="13">
      <formula>IF($E$4="Other medical agency or organization, please specify below:",1,0)</formula>
    </cfRule>
  </conditionalFormatting>
  <conditionalFormatting sqref="AG5">
    <cfRule type="expression" dxfId="12" priority="12">
      <formula>IF($E$4="Other medical agency or organization, please specify below:",1,0)</formula>
    </cfRule>
  </conditionalFormatting>
  <conditionalFormatting sqref="AH5">
    <cfRule type="expression" dxfId="11" priority="11">
      <formula>IF($E$4="Other medical agency or organization, please specify below:",1,0)</formula>
    </cfRule>
  </conditionalFormatting>
  <conditionalFormatting sqref="AI5">
    <cfRule type="expression" dxfId="10" priority="10">
      <formula>IF($E$4="Other medical agency or organization, please specify below:",1,0)</formula>
    </cfRule>
  </conditionalFormatting>
  <conditionalFormatting sqref="AJ5">
    <cfRule type="expression" dxfId="9" priority="9">
      <formula>IF($E$4="Other medical agency or organization, please specify below:",1,0)</formula>
    </cfRule>
  </conditionalFormatting>
  <conditionalFormatting sqref="AK5">
    <cfRule type="expression" dxfId="8" priority="8">
      <formula>IF($E$4="Other medical agency or organization, please specify below:",1,0)</formula>
    </cfRule>
  </conditionalFormatting>
  <conditionalFormatting sqref="AL5">
    <cfRule type="expression" dxfId="7" priority="7">
      <formula>IF($E$4="Other medical agency or organization, please specify below:",1,0)</formula>
    </cfRule>
  </conditionalFormatting>
  <conditionalFormatting sqref="AM5">
    <cfRule type="expression" dxfId="6" priority="6">
      <formula>IF($E$4="Other medical agency or organization, please specify below:",1,0)</formula>
    </cfRule>
  </conditionalFormatting>
  <conditionalFormatting sqref="AN5">
    <cfRule type="expression" dxfId="5" priority="5">
      <formula>IF($E$4="Other medical agency or organization, please specify below:",1,0)</formula>
    </cfRule>
  </conditionalFormatting>
  <conditionalFormatting sqref="AO5">
    <cfRule type="expression" dxfId="4" priority="4">
      <formula>IF($E$4="Other medical agency or organization, please specify below:",1,0)</formula>
    </cfRule>
  </conditionalFormatting>
  <conditionalFormatting sqref="AP5">
    <cfRule type="expression" dxfId="3" priority="3">
      <formula>IF($E$4="Other medical agency or organization, please specify below:",1,0)</formula>
    </cfRule>
  </conditionalFormatting>
  <conditionalFormatting sqref="AQ5">
    <cfRule type="expression" dxfId="2" priority="2">
      <formula>IF($E$4="Other medical agency or organization, please specify below:",1,0)</formula>
    </cfRule>
  </conditionalFormatting>
  <conditionalFormatting sqref="AR5">
    <cfRule type="expression" dxfId="1" priority="1">
      <formula>IF($E$4="Other medical agency or organization, please specify below:",1,0)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'Data Validation'!$C$2:$C$35</xm:f>
          </x14:formula1>
          <xm:sqref>E4:AR4</xm:sqref>
        </x14:dataValidation>
        <x14:dataValidation type="list" allowBlank="1" showInputMessage="1" showErrorMessage="1" xr:uid="{00000000-0002-0000-0300-000001000000}">
          <x14:formula1>
            <xm:f>'Data Validation'!$A$2:$A$7</xm:f>
          </x14:formula1>
          <xm:sqref>D7</xm:sqref>
        </x14:dataValidation>
        <x14:dataValidation type="list" allowBlank="1" showInputMessage="1" showErrorMessage="1" xr:uid="{00000000-0002-0000-0300-000002000000}">
          <x14:formula1>
            <xm:f>'Data Validation'!$B$2:$B$4</xm:f>
          </x14:formula1>
          <xm:sqref>D12:D28 D32 D30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autoPageBreaks="0"/>
  </sheetPr>
  <dimension ref="A1:AU40"/>
  <sheetViews>
    <sheetView zoomScale="90" zoomScaleNormal="90" workbookViewId="0">
      <pane xSplit="4" ySplit="2" topLeftCell="E3" activePane="bottomRight" state="frozen"/>
      <selection pane="topRight" activeCell="E1" sqref="E1"/>
      <selection pane="bottomLeft" activeCell="A2" sqref="A2"/>
      <selection pane="bottomRight" activeCell="I1" sqref="I1:AR1048576"/>
    </sheetView>
  </sheetViews>
  <sheetFormatPr defaultColWidth="9.1796875" defaultRowHeight="14.5" x14ac:dyDescent="0.35"/>
  <cols>
    <col min="1" max="1" width="12.453125" style="16" customWidth="1"/>
    <col min="2" max="2" width="35.81640625" style="16" customWidth="1"/>
    <col min="3" max="3" width="51.7265625" style="16" customWidth="1"/>
    <col min="4" max="4" width="13.26953125" style="16" customWidth="1"/>
    <col min="5" max="5" width="16.54296875" style="3" customWidth="1"/>
    <col min="6" max="6" width="15.81640625" style="16" customWidth="1"/>
    <col min="7" max="7" width="14.7265625" style="16" customWidth="1"/>
    <col min="8" max="8" width="15.54296875" style="16" customWidth="1"/>
    <col min="9" max="9" width="14.453125" style="16" hidden="1" customWidth="1"/>
    <col min="10" max="44" width="15.26953125" style="16" hidden="1" customWidth="1"/>
    <col min="45" max="45" width="21.1796875" style="16" customWidth="1"/>
    <col min="46" max="46" width="26.1796875" style="9" customWidth="1"/>
    <col min="47" max="47" width="15.1796875" style="16" customWidth="1"/>
    <col min="48" max="16384" width="9.1796875" style="16"/>
  </cols>
  <sheetData>
    <row r="1" spans="1:47" customFormat="1" ht="14.5" customHeight="1" thickBot="1" x14ac:dyDescent="0.4">
      <c r="A1" s="16"/>
      <c r="B1" s="16"/>
      <c r="C1" s="16"/>
      <c r="E1" s="641" t="s">
        <v>462</v>
      </c>
      <c r="F1" s="642"/>
      <c r="G1" s="642"/>
      <c r="H1" s="642"/>
      <c r="AT1" s="9"/>
    </row>
    <row r="2" spans="1:47" ht="44" thickBot="1" x14ac:dyDescent="0.4">
      <c r="A2" s="198" t="s">
        <v>164</v>
      </c>
      <c r="B2" s="238" t="s">
        <v>463</v>
      </c>
      <c r="C2" s="238" t="s">
        <v>166</v>
      </c>
      <c r="D2" s="197" t="s">
        <v>464</v>
      </c>
      <c r="E2" s="80" t="str">
        <f>'Service Area &amp; Consortium_Feb20'!E3</f>
        <v>Partner Organization 1 (Name)</v>
      </c>
      <c r="F2" s="80" t="str">
        <f>'Service Area &amp; Consortium_Feb20'!F3</f>
        <v>Partner Organization 2 (Name)</v>
      </c>
      <c r="G2" s="80" t="str">
        <f>'Service Area &amp; Consortium_Feb20'!G3</f>
        <v>Partner Organization 3 (Name)</v>
      </c>
      <c r="H2" s="80" t="str">
        <f>'Service Area &amp; Consortium_Feb20'!H3</f>
        <v>Partner Organization 4 (Name)</v>
      </c>
      <c r="I2" s="80" t="str">
        <f>'Service Area &amp; Consortium_Feb20'!I3</f>
        <v>Partner Organization 5 (Name)</v>
      </c>
      <c r="J2" s="80" t="str">
        <f>'Service Area &amp; Consortium_Feb20'!J3</f>
        <v>Partner Organization 6 (Name)</v>
      </c>
      <c r="K2" s="80" t="str">
        <f>'Service Area &amp; Consortium_Feb20'!K3</f>
        <v xml:space="preserve">Partner Organization 7 (Name) </v>
      </c>
      <c r="L2" s="80" t="str">
        <f>'Service Area &amp; Consortium_Feb20'!L3</f>
        <v>Partner Organization 8 (Name)</v>
      </c>
      <c r="M2" s="80" t="str">
        <f>'Service Area &amp; Consortium_Feb20'!M3</f>
        <v>Partner Organization 9 (Name)</v>
      </c>
      <c r="N2" s="80" t="str">
        <f>'Service Area &amp; Consortium_Feb20'!N3</f>
        <v>Partner Organization 10 (Name)</v>
      </c>
      <c r="O2" s="80" t="str">
        <f>'Service Area &amp; Consortium_Feb20'!O3</f>
        <v xml:space="preserve">Partner Organization 11 (Name) </v>
      </c>
      <c r="P2" s="80" t="str">
        <f>'Service Area &amp; Consortium_Feb20'!P3</f>
        <v>Partner Organization 12 (Name)</v>
      </c>
      <c r="Q2" s="80" t="str">
        <f>'Service Area &amp; Consortium_Feb20'!Q3</f>
        <v>Partner Organization 13 (Name)</v>
      </c>
      <c r="R2" s="80" t="str">
        <f>'Service Area &amp; Consortium_Feb20'!R3</f>
        <v>Partner Organization 14 (Name)</v>
      </c>
      <c r="S2" s="80" t="str">
        <f>'Service Area &amp; Consortium_Feb20'!S3</f>
        <v xml:space="preserve">Partner Organization 15 (Name) </v>
      </c>
      <c r="T2" s="80" t="str">
        <f>'Service Area &amp; Consortium_Feb20'!T3</f>
        <v>Partner Organization 16 (Name)</v>
      </c>
      <c r="U2" s="80" t="str">
        <f>'Service Area &amp; Consortium_Feb20'!U3</f>
        <v>Partner Organization 17 (Name)</v>
      </c>
      <c r="V2" s="80" t="str">
        <f>'Service Area &amp; Consortium_Feb20'!V3</f>
        <v>Partner Organization 18 (Name)</v>
      </c>
      <c r="W2" s="80" t="str">
        <f>'Service Area &amp; Consortium_Feb20'!W3</f>
        <v xml:space="preserve">Partner Organization 19 (Name) </v>
      </c>
      <c r="X2" s="80" t="str">
        <f>'Service Area &amp; Consortium_Feb20'!X3</f>
        <v>Partner Organization 20 (Name)</v>
      </c>
      <c r="Y2" s="80" t="str">
        <f>'Service Area &amp; Consortium_Feb20'!Y3</f>
        <v>Partner Organization 21 (Name)</v>
      </c>
      <c r="Z2" s="80" t="str">
        <f>'Service Area &amp; Consortium_Feb20'!Z3</f>
        <v>Partner Organization 22 (Name)</v>
      </c>
      <c r="AA2" s="80" t="str">
        <f>'Service Area &amp; Consortium_Feb20'!AA3</f>
        <v xml:space="preserve">Partner Organization 23 (Name) </v>
      </c>
      <c r="AB2" s="80" t="str">
        <f>'Service Area &amp; Consortium_Feb20'!AB3</f>
        <v>Partner Organization 24 (Name)</v>
      </c>
      <c r="AC2" s="80" t="str">
        <f>'Service Area &amp; Consortium_Feb20'!AC3</f>
        <v>Partner Organization 25 (Name)</v>
      </c>
      <c r="AD2" s="80" t="str">
        <f>'Service Area &amp; Consortium_Feb20'!AD3</f>
        <v>Partner Organization 26 (Name)</v>
      </c>
      <c r="AE2" s="80" t="str">
        <f>'Service Area &amp; Consortium_Feb20'!AE3</f>
        <v xml:space="preserve">Partner Organization 27 (Name) </v>
      </c>
      <c r="AF2" s="80" t="str">
        <f>'Service Area &amp; Consortium_Feb20'!AF3</f>
        <v>Partner Organization 28 (Name)</v>
      </c>
      <c r="AG2" s="80" t="str">
        <f>'Service Area &amp; Consortium_Feb20'!AG3</f>
        <v>Partner Organization 29 (Name)</v>
      </c>
      <c r="AH2" s="80" t="str">
        <f>'Service Area &amp; Consortium_Feb20'!AH3</f>
        <v>Partner Organization 30 (Name)</v>
      </c>
      <c r="AI2" s="80" t="str">
        <f>'Service Area &amp; Consortium_Feb20'!AI3</f>
        <v xml:space="preserve">Partner Organization 31 (Name) </v>
      </c>
      <c r="AJ2" s="80" t="str">
        <f>'Service Area &amp; Consortium_Feb20'!AJ3</f>
        <v>Partner Organization 32 (Name)</v>
      </c>
      <c r="AK2" s="80" t="str">
        <f>'Service Area &amp; Consortium_Feb20'!AK3</f>
        <v>Partner Organization 33 (Name)</v>
      </c>
      <c r="AL2" s="80" t="str">
        <f>'Service Area &amp; Consortium_Feb20'!AL3</f>
        <v>Partner Organization 34 (Name)</v>
      </c>
      <c r="AM2" s="80" t="str">
        <f>'Service Area &amp; Consortium_Feb20'!AM3</f>
        <v>Partner Organization 35 (Name)</v>
      </c>
      <c r="AN2" s="80" t="str">
        <f>'Service Area &amp; Consortium_Feb20'!AN3</f>
        <v xml:space="preserve">Partner Organization 36 (Name) </v>
      </c>
      <c r="AO2" s="80" t="str">
        <f>'Service Area &amp; Consortium_Feb20'!AO3</f>
        <v>Partner Organization 37 (Name)</v>
      </c>
      <c r="AP2" s="80" t="str">
        <f>'Service Area &amp; Consortium_Feb20'!AP3</f>
        <v>Partner Organization 38 (Name)</v>
      </c>
      <c r="AQ2" s="80" t="str">
        <f>'Service Area &amp; Consortium_Feb20'!AQ3</f>
        <v>Partner Organization 39 (Name)</v>
      </c>
      <c r="AR2" s="277" t="str">
        <f>'Service Area &amp; Consortium_Feb20'!AR3</f>
        <v xml:space="preserve">Partner Organization 40 (Name) </v>
      </c>
      <c r="AS2" s="222" t="s">
        <v>448</v>
      </c>
      <c r="AT2" s="192" t="s">
        <v>449</v>
      </c>
    </row>
    <row r="3" spans="1:47" ht="136.5" customHeight="1" thickBot="1" x14ac:dyDescent="0.4">
      <c r="A3" s="643" t="s">
        <v>465</v>
      </c>
      <c r="B3" s="643"/>
      <c r="C3" s="644"/>
      <c r="D3" s="638"/>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40"/>
      <c r="AU3" s="3"/>
    </row>
    <row r="4" spans="1:47" ht="31.5" customHeight="1" x14ac:dyDescent="0.35">
      <c r="A4" s="645" t="s">
        <v>249</v>
      </c>
      <c r="B4" s="645" t="s">
        <v>250</v>
      </c>
      <c r="C4" s="69" t="s">
        <v>251</v>
      </c>
      <c r="D4" s="341"/>
      <c r="E4" s="342"/>
      <c r="F4" s="342"/>
      <c r="G4" s="342"/>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4"/>
    </row>
    <row r="5" spans="1:47" x14ac:dyDescent="0.35">
      <c r="A5" s="646"/>
      <c r="B5" s="646"/>
      <c r="C5" s="27" t="s">
        <v>252</v>
      </c>
      <c r="D5" s="382">
        <f>SUM(E5:AR5)</f>
        <v>0</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86"/>
      <c r="AS5" s="489"/>
      <c r="AT5" s="490"/>
    </row>
    <row r="6" spans="1:47" x14ac:dyDescent="0.35">
      <c r="A6" s="646"/>
      <c r="B6" s="646"/>
      <c r="C6" s="18" t="s">
        <v>253</v>
      </c>
      <c r="D6" s="383">
        <f t="shared" ref="D6:D7" si="0">SUM(E6:AR6)</f>
        <v>0</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81"/>
      <c r="AS6" s="491"/>
      <c r="AT6" s="492"/>
    </row>
    <row r="7" spans="1:47" x14ac:dyDescent="0.35">
      <c r="A7" s="646"/>
      <c r="B7" s="646"/>
      <c r="C7" s="60" t="s">
        <v>254</v>
      </c>
      <c r="D7" s="383">
        <f t="shared" si="0"/>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81"/>
      <c r="AS7" s="491"/>
      <c r="AT7" s="492"/>
    </row>
    <row r="8" spans="1:47" ht="15" thickBot="1" x14ac:dyDescent="0.4">
      <c r="A8" s="646"/>
      <c r="B8" s="646"/>
      <c r="C8" s="76" t="s">
        <v>255</v>
      </c>
      <c r="D8" s="402">
        <f t="shared" ref="D8:AR8" si="1">SUM(D5:D7)</f>
        <v>0</v>
      </c>
      <c r="E8" s="103">
        <f t="shared" si="1"/>
        <v>0</v>
      </c>
      <c r="F8" s="103">
        <f t="shared" si="1"/>
        <v>0</v>
      </c>
      <c r="G8" s="103">
        <f t="shared" si="1"/>
        <v>0</v>
      </c>
      <c r="H8" s="84">
        <f t="shared" si="1"/>
        <v>0</v>
      </c>
      <c r="I8" s="54">
        <f t="shared" si="1"/>
        <v>0</v>
      </c>
      <c r="J8" s="54">
        <f t="shared" si="1"/>
        <v>0</v>
      </c>
      <c r="K8" s="54">
        <f t="shared" si="1"/>
        <v>0</v>
      </c>
      <c r="L8" s="54">
        <f t="shared" si="1"/>
        <v>0</v>
      </c>
      <c r="M8" s="54">
        <f t="shared" si="1"/>
        <v>0</v>
      </c>
      <c r="N8" s="54">
        <f t="shared" si="1"/>
        <v>0</v>
      </c>
      <c r="O8" s="54">
        <f t="shared" si="1"/>
        <v>0</v>
      </c>
      <c r="P8" s="54">
        <f t="shared" si="1"/>
        <v>0</v>
      </c>
      <c r="Q8" s="54">
        <f t="shared" si="1"/>
        <v>0</v>
      </c>
      <c r="R8" s="54">
        <f t="shared" si="1"/>
        <v>0</v>
      </c>
      <c r="S8" s="54">
        <f t="shared" si="1"/>
        <v>0</v>
      </c>
      <c r="T8" s="54">
        <f t="shared" si="1"/>
        <v>0</v>
      </c>
      <c r="U8" s="54">
        <f t="shared" si="1"/>
        <v>0</v>
      </c>
      <c r="V8" s="54">
        <f t="shared" si="1"/>
        <v>0</v>
      </c>
      <c r="W8" s="54">
        <f t="shared" si="1"/>
        <v>0</v>
      </c>
      <c r="X8" s="54">
        <f t="shared" si="1"/>
        <v>0</v>
      </c>
      <c r="Y8" s="54">
        <f t="shared" si="1"/>
        <v>0</v>
      </c>
      <c r="Z8" s="54">
        <f t="shared" si="1"/>
        <v>0</v>
      </c>
      <c r="AA8" s="54">
        <f t="shared" si="1"/>
        <v>0</v>
      </c>
      <c r="AB8" s="54">
        <f t="shared" si="1"/>
        <v>0</v>
      </c>
      <c r="AC8" s="54">
        <f t="shared" si="1"/>
        <v>0</v>
      </c>
      <c r="AD8" s="54">
        <f t="shared" si="1"/>
        <v>0</v>
      </c>
      <c r="AE8" s="54">
        <f t="shared" si="1"/>
        <v>0</v>
      </c>
      <c r="AF8" s="54">
        <f t="shared" si="1"/>
        <v>0</v>
      </c>
      <c r="AG8" s="54">
        <f t="shared" si="1"/>
        <v>0</v>
      </c>
      <c r="AH8" s="54">
        <f t="shared" si="1"/>
        <v>0</v>
      </c>
      <c r="AI8" s="54">
        <f t="shared" si="1"/>
        <v>0</v>
      </c>
      <c r="AJ8" s="54">
        <f t="shared" si="1"/>
        <v>0</v>
      </c>
      <c r="AK8" s="54">
        <f t="shared" si="1"/>
        <v>0</v>
      </c>
      <c r="AL8" s="54">
        <f t="shared" si="1"/>
        <v>0</v>
      </c>
      <c r="AM8" s="54">
        <f t="shared" si="1"/>
        <v>0</v>
      </c>
      <c r="AN8" s="54">
        <f t="shared" si="1"/>
        <v>0</v>
      </c>
      <c r="AO8" s="54">
        <f t="shared" si="1"/>
        <v>0</v>
      </c>
      <c r="AP8" s="54">
        <f t="shared" si="1"/>
        <v>0</v>
      </c>
      <c r="AQ8" s="54">
        <f t="shared" si="1"/>
        <v>0</v>
      </c>
      <c r="AR8" s="54">
        <f t="shared" si="1"/>
        <v>0</v>
      </c>
      <c r="AS8" s="491"/>
      <c r="AT8" s="492"/>
    </row>
    <row r="9" spans="1:47" ht="29" x14ac:dyDescent="0.35">
      <c r="A9" s="529" t="s">
        <v>256</v>
      </c>
      <c r="B9" s="645" t="s">
        <v>257</v>
      </c>
      <c r="C9" s="69" t="s">
        <v>258</v>
      </c>
      <c r="D9" s="648"/>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50"/>
    </row>
    <row r="10" spans="1:47" ht="15.5" x14ac:dyDescent="0.35">
      <c r="A10" s="530"/>
      <c r="B10" s="646"/>
      <c r="C10" s="27" t="s">
        <v>259</v>
      </c>
      <c r="D10" s="383">
        <f>SUM(E10:AR10)</f>
        <v>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81"/>
      <c r="AS10" s="317"/>
      <c r="AT10" s="491"/>
      <c r="AU10" s="10"/>
    </row>
    <row r="11" spans="1:47" ht="15.5" x14ac:dyDescent="0.35">
      <c r="A11" s="530"/>
      <c r="B11" s="646"/>
      <c r="C11" s="32" t="s">
        <v>260</v>
      </c>
      <c r="D11" s="383">
        <f t="shared" ref="D11:D16" si="2">SUM(E11:AR11)</f>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81"/>
      <c r="AS11" s="317"/>
      <c r="AT11" s="491"/>
      <c r="AU11" s="10"/>
    </row>
    <row r="12" spans="1:47" ht="15.5" x14ac:dyDescent="0.35">
      <c r="A12" s="530"/>
      <c r="B12" s="646"/>
      <c r="C12" s="32" t="s">
        <v>261</v>
      </c>
      <c r="D12" s="383">
        <f t="shared" si="2"/>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81"/>
      <c r="AS12" s="317"/>
      <c r="AT12" s="491"/>
      <c r="AU12" s="10"/>
    </row>
    <row r="13" spans="1:47" ht="15.5" x14ac:dyDescent="0.35">
      <c r="A13" s="530"/>
      <c r="B13" s="646"/>
      <c r="C13" s="32" t="s">
        <v>262</v>
      </c>
      <c r="D13" s="383">
        <f t="shared" si="2"/>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81"/>
      <c r="AS13" s="317"/>
      <c r="AT13" s="491"/>
      <c r="AU13" s="10"/>
    </row>
    <row r="14" spans="1:47" ht="15.5" x14ac:dyDescent="0.35">
      <c r="A14" s="530"/>
      <c r="B14" s="646"/>
      <c r="C14" s="32" t="s">
        <v>263</v>
      </c>
      <c r="D14" s="383">
        <f t="shared" si="2"/>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81"/>
      <c r="AS14" s="317"/>
      <c r="AT14" s="491"/>
      <c r="AU14" s="10"/>
    </row>
    <row r="15" spans="1:47" ht="15.5" x14ac:dyDescent="0.35">
      <c r="A15" s="530"/>
      <c r="B15" s="646"/>
      <c r="C15" s="27" t="s">
        <v>264</v>
      </c>
      <c r="D15" s="383">
        <f t="shared" si="2"/>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81"/>
      <c r="AS15" s="317"/>
      <c r="AT15" s="491"/>
      <c r="AU15" s="10"/>
    </row>
    <row r="16" spans="1:47" ht="15.5" x14ac:dyDescent="0.35">
      <c r="A16" s="530"/>
      <c r="B16" s="646"/>
      <c r="C16" s="18" t="s">
        <v>254</v>
      </c>
      <c r="D16" s="383">
        <f t="shared" si="2"/>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81"/>
      <c r="AS16" s="317"/>
      <c r="AT16" s="491"/>
      <c r="AU16" s="10"/>
    </row>
    <row r="17" spans="1:47" ht="16" thickBot="1" x14ac:dyDescent="0.4">
      <c r="A17" s="531"/>
      <c r="B17" s="647"/>
      <c r="C17" s="140" t="s">
        <v>255</v>
      </c>
      <c r="D17" s="383">
        <f>SUM(D10:D16)</f>
        <v>0</v>
      </c>
      <c r="E17" s="54">
        <f t="shared" ref="E17:AR17" si="3">SUM(E10:E16)</f>
        <v>0</v>
      </c>
      <c r="F17" s="54">
        <f t="shared" si="3"/>
        <v>0</v>
      </c>
      <c r="G17" s="54">
        <f t="shared" si="3"/>
        <v>0</v>
      </c>
      <c r="H17" s="54">
        <f t="shared" si="3"/>
        <v>0</v>
      </c>
      <c r="I17" s="54">
        <f t="shared" si="3"/>
        <v>0</v>
      </c>
      <c r="J17" s="54">
        <f t="shared" si="3"/>
        <v>0</v>
      </c>
      <c r="K17" s="54">
        <f t="shared" si="3"/>
        <v>0</v>
      </c>
      <c r="L17" s="54">
        <f t="shared" si="3"/>
        <v>0</v>
      </c>
      <c r="M17" s="54">
        <f t="shared" si="3"/>
        <v>0</v>
      </c>
      <c r="N17" s="54">
        <f t="shared" si="3"/>
        <v>0</v>
      </c>
      <c r="O17" s="54">
        <f t="shared" si="3"/>
        <v>0</v>
      </c>
      <c r="P17" s="54">
        <f t="shared" si="3"/>
        <v>0</v>
      </c>
      <c r="Q17" s="54">
        <f t="shared" si="3"/>
        <v>0</v>
      </c>
      <c r="R17" s="54">
        <f t="shared" si="3"/>
        <v>0</v>
      </c>
      <c r="S17" s="54">
        <f t="shared" si="3"/>
        <v>0</v>
      </c>
      <c r="T17" s="54">
        <f t="shared" si="3"/>
        <v>0</v>
      </c>
      <c r="U17" s="54">
        <f t="shared" si="3"/>
        <v>0</v>
      </c>
      <c r="V17" s="54">
        <f t="shared" si="3"/>
        <v>0</v>
      </c>
      <c r="W17" s="54">
        <f t="shared" si="3"/>
        <v>0</v>
      </c>
      <c r="X17" s="54">
        <f t="shared" si="3"/>
        <v>0</v>
      </c>
      <c r="Y17" s="54">
        <f t="shared" si="3"/>
        <v>0</v>
      </c>
      <c r="Z17" s="54">
        <f t="shared" si="3"/>
        <v>0</v>
      </c>
      <c r="AA17" s="54">
        <f t="shared" si="3"/>
        <v>0</v>
      </c>
      <c r="AB17" s="54">
        <f t="shared" si="3"/>
        <v>0</v>
      </c>
      <c r="AC17" s="54">
        <f t="shared" si="3"/>
        <v>0</v>
      </c>
      <c r="AD17" s="54">
        <f t="shared" si="3"/>
        <v>0</v>
      </c>
      <c r="AE17" s="54">
        <f t="shared" si="3"/>
        <v>0</v>
      </c>
      <c r="AF17" s="54">
        <f t="shared" si="3"/>
        <v>0</v>
      </c>
      <c r="AG17" s="54">
        <f t="shared" si="3"/>
        <v>0</v>
      </c>
      <c r="AH17" s="54">
        <f t="shared" si="3"/>
        <v>0</v>
      </c>
      <c r="AI17" s="54">
        <f t="shared" si="3"/>
        <v>0</v>
      </c>
      <c r="AJ17" s="54">
        <f t="shared" si="3"/>
        <v>0</v>
      </c>
      <c r="AK17" s="54">
        <f t="shared" si="3"/>
        <v>0</v>
      </c>
      <c r="AL17" s="54">
        <f t="shared" si="3"/>
        <v>0</v>
      </c>
      <c r="AM17" s="54">
        <f t="shared" si="3"/>
        <v>0</v>
      </c>
      <c r="AN17" s="54">
        <f t="shared" si="3"/>
        <v>0</v>
      </c>
      <c r="AO17" s="54">
        <f t="shared" si="3"/>
        <v>0</v>
      </c>
      <c r="AP17" s="54">
        <f t="shared" si="3"/>
        <v>0</v>
      </c>
      <c r="AQ17" s="54">
        <f t="shared" si="3"/>
        <v>0</v>
      </c>
      <c r="AR17" s="54">
        <f t="shared" si="3"/>
        <v>0</v>
      </c>
      <c r="AS17" s="317"/>
      <c r="AT17" s="317"/>
      <c r="AU17" s="11"/>
    </row>
    <row r="18" spans="1:47" ht="29" x14ac:dyDescent="0.35">
      <c r="A18" s="529" t="s">
        <v>265</v>
      </c>
      <c r="B18" s="645" t="s">
        <v>266</v>
      </c>
      <c r="C18" s="71" t="s">
        <v>267</v>
      </c>
      <c r="D18" s="648"/>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50"/>
    </row>
    <row r="19" spans="1:47" ht="15.5" x14ac:dyDescent="0.35">
      <c r="A19" s="530"/>
      <c r="B19" s="646"/>
      <c r="C19" s="27" t="s">
        <v>268</v>
      </c>
      <c r="D19" s="383">
        <f>SUM(E19:AR19)</f>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81"/>
      <c r="AS19" s="317"/>
      <c r="AT19" s="491"/>
      <c r="AU19" s="10"/>
    </row>
    <row r="20" spans="1:47" ht="15.5" x14ac:dyDescent="0.35">
      <c r="A20" s="530"/>
      <c r="B20" s="646"/>
      <c r="C20" s="32" t="s">
        <v>269</v>
      </c>
      <c r="D20" s="383">
        <f t="shared" ref="D20:D27" si="4">SUM(E20:AR20)</f>
        <v>0</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81"/>
      <c r="AS20" s="317"/>
      <c r="AT20" s="491"/>
      <c r="AU20" s="10"/>
    </row>
    <row r="21" spans="1:47" ht="15.5" x14ac:dyDescent="0.35">
      <c r="A21" s="530"/>
      <c r="B21" s="646"/>
      <c r="C21" s="32" t="s">
        <v>270</v>
      </c>
      <c r="D21" s="383">
        <f t="shared" si="4"/>
        <v>0</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81"/>
      <c r="AS21" s="317"/>
      <c r="AT21" s="491"/>
      <c r="AU21" s="10"/>
    </row>
    <row r="22" spans="1:47" ht="15.5" x14ac:dyDescent="0.35">
      <c r="A22" s="530"/>
      <c r="B22" s="646"/>
      <c r="C22" s="32" t="s">
        <v>271</v>
      </c>
      <c r="D22" s="383">
        <f t="shared" si="4"/>
        <v>0</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81"/>
      <c r="AS22" s="317"/>
      <c r="AT22" s="491"/>
      <c r="AU22" s="10"/>
    </row>
    <row r="23" spans="1:47" ht="15.5" x14ac:dyDescent="0.35">
      <c r="A23" s="530"/>
      <c r="B23" s="646"/>
      <c r="C23" s="27" t="s">
        <v>272</v>
      </c>
      <c r="D23" s="383">
        <f t="shared" si="4"/>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81"/>
      <c r="AS23" s="317"/>
      <c r="AT23" s="491"/>
      <c r="AU23" s="10"/>
    </row>
    <row r="24" spans="1:47" ht="15.5" x14ac:dyDescent="0.35">
      <c r="A24" s="530"/>
      <c r="B24" s="646"/>
      <c r="C24" s="27" t="s">
        <v>466</v>
      </c>
      <c r="D24" s="383">
        <f t="shared" si="4"/>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81"/>
      <c r="AS24" s="317"/>
      <c r="AT24" s="491"/>
      <c r="AU24" s="10"/>
    </row>
    <row r="25" spans="1:47" ht="15.5" x14ac:dyDescent="0.35">
      <c r="A25" s="530"/>
      <c r="B25" s="646"/>
      <c r="C25" s="18" t="s">
        <v>274</v>
      </c>
      <c r="D25" s="383">
        <f t="shared" si="4"/>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81"/>
      <c r="AS25" s="317"/>
      <c r="AT25" s="491"/>
      <c r="AU25" s="10"/>
    </row>
    <row r="26" spans="1:47" ht="15.5" x14ac:dyDescent="0.35">
      <c r="A26" s="530"/>
      <c r="B26" s="646"/>
      <c r="C26" s="32" t="s">
        <v>275</v>
      </c>
      <c r="D26" s="383">
        <f t="shared" si="4"/>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81"/>
      <c r="AS26" s="317"/>
      <c r="AT26" s="491"/>
      <c r="AU26" s="10"/>
    </row>
    <row r="27" spans="1:47" ht="15.5" x14ac:dyDescent="0.35">
      <c r="A27" s="530"/>
      <c r="B27" s="646"/>
      <c r="C27" s="32" t="s">
        <v>254</v>
      </c>
      <c r="D27" s="383">
        <f t="shared" si="4"/>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81"/>
      <c r="AS27" s="317"/>
      <c r="AT27" s="491"/>
      <c r="AU27" s="10"/>
    </row>
    <row r="28" spans="1:47" ht="16" thickBot="1" x14ac:dyDescent="0.4">
      <c r="A28" s="531"/>
      <c r="B28" s="647"/>
      <c r="C28" s="140" t="s">
        <v>255</v>
      </c>
      <c r="D28" s="383">
        <f>SUM(D19:D27)</f>
        <v>0</v>
      </c>
      <c r="E28" s="54">
        <f t="shared" ref="E28:AR28" si="5">SUM(E19:E27)</f>
        <v>0</v>
      </c>
      <c r="F28" s="54">
        <f t="shared" si="5"/>
        <v>0</v>
      </c>
      <c r="G28" s="54">
        <f t="shared" si="5"/>
        <v>0</v>
      </c>
      <c r="H28" s="54">
        <f t="shared" si="5"/>
        <v>0</v>
      </c>
      <c r="I28" s="54">
        <f t="shared" si="5"/>
        <v>0</v>
      </c>
      <c r="J28" s="54">
        <f t="shared" si="5"/>
        <v>0</v>
      </c>
      <c r="K28" s="54">
        <f t="shared" si="5"/>
        <v>0</v>
      </c>
      <c r="L28" s="54">
        <f t="shared" si="5"/>
        <v>0</v>
      </c>
      <c r="M28" s="54">
        <f t="shared" si="5"/>
        <v>0</v>
      </c>
      <c r="N28" s="54">
        <f t="shared" si="5"/>
        <v>0</v>
      </c>
      <c r="O28" s="54">
        <f t="shared" si="5"/>
        <v>0</v>
      </c>
      <c r="P28" s="54">
        <f t="shared" si="5"/>
        <v>0</v>
      </c>
      <c r="Q28" s="54">
        <f t="shared" si="5"/>
        <v>0</v>
      </c>
      <c r="R28" s="54">
        <f t="shared" si="5"/>
        <v>0</v>
      </c>
      <c r="S28" s="54">
        <f t="shared" si="5"/>
        <v>0</v>
      </c>
      <c r="T28" s="54">
        <f t="shared" si="5"/>
        <v>0</v>
      </c>
      <c r="U28" s="54">
        <f t="shared" si="5"/>
        <v>0</v>
      </c>
      <c r="V28" s="54">
        <f t="shared" si="5"/>
        <v>0</v>
      </c>
      <c r="W28" s="54">
        <f t="shared" si="5"/>
        <v>0</v>
      </c>
      <c r="X28" s="54">
        <f t="shared" si="5"/>
        <v>0</v>
      </c>
      <c r="Y28" s="54">
        <f t="shared" si="5"/>
        <v>0</v>
      </c>
      <c r="Z28" s="54">
        <f t="shared" si="5"/>
        <v>0</v>
      </c>
      <c r="AA28" s="54">
        <f t="shared" si="5"/>
        <v>0</v>
      </c>
      <c r="AB28" s="54">
        <f t="shared" si="5"/>
        <v>0</v>
      </c>
      <c r="AC28" s="54">
        <f t="shared" si="5"/>
        <v>0</v>
      </c>
      <c r="AD28" s="54">
        <f t="shared" si="5"/>
        <v>0</v>
      </c>
      <c r="AE28" s="54">
        <f t="shared" si="5"/>
        <v>0</v>
      </c>
      <c r="AF28" s="54">
        <f t="shared" si="5"/>
        <v>0</v>
      </c>
      <c r="AG28" s="54">
        <f t="shared" si="5"/>
        <v>0</v>
      </c>
      <c r="AH28" s="54">
        <f t="shared" si="5"/>
        <v>0</v>
      </c>
      <c r="AI28" s="54">
        <f t="shared" si="5"/>
        <v>0</v>
      </c>
      <c r="AJ28" s="54">
        <f t="shared" si="5"/>
        <v>0</v>
      </c>
      <c r="AK28" s="54">
        <f t="shared" si="5"/>
        <v>0</v>
      </c>
      <c r="AL28" s="54">
        <f t="shared" si="5"/>
        <v>0</v>
      </c>
      <c r="AM28" s="54">
        <f t="shared" si="5"/>
        <v>0</v>
      </c>
      <c r="AN28" s="54">
        <f t="shared" si="5"/>
        <v>0</v>
      </c>
      <c r="AO28" s="54">
        <f t="shared" si="5"/>
        <v>0</v>
      </c>
      <c r="AP28" s="54">
        <f t="shared" si="5"/>
        <v>0</v>
      </c>
      <c r="AQ28" s="54">
        <f t="shared" si="5"/>
        <v>0</v>
      </c>
      <c r="AR28" s="54">
        <f t="shared" si="5"/>
        <v>0</v>
      </c>
      <c r="AS28" s="317"/>
      <c r="AT28" s="317"/>
      <c r="AU28" s="11"/>
    </row>
    <row r="29" spans="1:47" ht="47.25" customHeight="1" x14ac:dyDescent="0.35">
      <c r="A29" s="529" t="s">
        <v>276</v>
      </c>
      <c r="B29" s="529" t="s">
        <v>277</v>
      </c>
      <c r="C29" s="71" t="s">
        <v>278</v>
      </c>
      <c r="D29" s="635"/>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7"/>
    </row>
    <row r="30" spans="1:47" ht="15.5" x14ac:dyDescent="0.35">
      <c r="A30" s="530"/>
      <c r="B30" s="530"/>
      <c r="C30" s="61" t="s">
        <v>279</v>
      </c>
      <c r="D30" s="383">
        <f>SUM(E30:AR30)</f>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81"/>
      <c r="AS30" s="317"/>
      <c r="AT30" s="317"/>
      <c r="AU30" s="11"/>
    </row>
    <row r="31" spans="1:47" ht="15.5" x14ac:dyDescent="0.35">
      <c r="A31" s="530"/>
      <c r="B31" s="530"/>
      <c r="C31" s="27" t="s">
        <v>280</v>
      </c>
      <c r="D31" s="383">
        <f t="shared" ref="D31:D38" si="6">SUM(E31:AR31)</f>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81"/>
      <c r="AS31" s="317"/>
      <c r="AT31" s="317"/>
      <c r="AU31" s="11"/>
    </row>
    <row r="32" spans="1:47" ht="15.5" x14ac:dyDescent="0.35">
      <c r="A32" s="530"/>
      <c r="B32" s="530"/>
      <c r="C32" s="138" t="s">
        <v>281</v>
      </c>
      <c r="D32" s="383">
        <f t="shared" si="6"/>
        <v>0</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81"/>
      <c r="AS32" s="317"/>
      <c r="AT32" s="317"/>
      <c r="AU32" s="11"/>
    </row>
    <row r="33" spans="1:47" ht="15.5" x14ac:dyDescent="0.35">
      <c r="A33" s="530"/>
      <c r="B33" s="530"/>
      <c r="C33" s="27" t="s">
        <v>282</v>
      </c>
      <c r="D33" s="383">
        <f t="shared" si="6"/>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81"/>
      <c r="AS33" s="317"/>
      <c r="AT33" s="317"/>
      <c r="AU33" s="11"/>
    </row>
    <row r="34" spans="1:47" ht="15.65" customHeight="1" x14ac:dyDescent="0.35">
      <c r="A34" s="530"/>
      <c r="B34" s="530"/>
      <c r="C34" s="27" t="s">
        <v>283</v>
      </c>
      <c r="D34" s="383">
        <f t="shared" si="6"/>
        <v>0</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81"/>
      <c r="AS34" s="317"/>
      <c r="AT34" s="317"/>
      <c r="AU34" s="11"/>
    </row>
    <row r="35" spans="1:47" ht="15.5" x14ac:dyDescent="0.35">
      <c r="A35" s="530"/>
      <c r="B35" s="530"/>
      <c r="C35" s="139" t="s">
        <v>284</v>
      </c>
      <c r="D35" s="383">
        <f t="shared" si="6"/>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81"/>
      <c r="AS35" s="317"/>
      <c r="AT35" s="317"/>
      <c r="AU35" s="11"/>
    </row>
    <row r="36" spans="1:47" ht="15.5" x14ac:dyDescent="0.35">
      <c r="A36" s="530"/>
      <c r="B36" s="530"/>
      <c r="C36" s="138" t="s">
        <v>285</v>
      </c>
      <c r="D36" s="383">
        <f t="shared" si="6"/>
        <v>0</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81"/>
      <c r="AS36" s="317"/>
      <c r="AT36" s="317"/>
      <c r="AU36" s="11"/>
    </row>
    <row r="37" spans="1:47" ht="15.65" customHeight="1" x14ac:dyDescent="0.35">
      <c r="A37" s="530"/>
      <c r="B37" s="530"/>
      <c r="C37" s="27" t="s">
        <v>286</v>
      </c>
      <c r="D37" s="383">
        <f t="shared" si="6"/>
        <v>0</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81"/>
      <c r="AS37" s="317"/>
      <c r="AT37" s="317"/>
      <c r="AU37" s="11"/>
    </row>
    <row r="38" spans="1:47" ht="15.5" x14ac:dyDescent="0.35">
      <c r="A38" s="530"/>
      <c r="B38" s="530"/>
      <c r="C38" s="138" t="s">
        <v>254</v>
      </c>
      <c r="D38" s="392">
        <f t="shared" si="6"/>
        <v>0</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81"/>
      <c r="AS38" s="317"/>
      <c r="AT38" s="317"/>
      <c r="AU38" s="11"/>
    </row>
    <row r="39" spans="1:47" ht="16" thickBot="1" x14ac:dyDescent="0.4">
      <c r="A39" s="531"/>
      <c r="B39" s="531"/>
      <c r="C39" s="140" t="s">
        <v>255</v>
      </c>
      <c r="D39" s="384">
        <f t="shared" ref="D39:AR39" si="7">SUM(D30:D38)</f>
        <v>0</v>
      </c>
      <c r="E39" s="84">
        <f t="shared" si="7"/>
        <v>0</v>
      </c>
      <c r="F39" s="84">
        <f t="shared" si="7"/>
        <v>0</v>
      </c>
      <c r="G39" s="84">
        <f t="shared" si="7"/>
        <v>0</v>
      </c>
      <c r="H39" s="84">
        <f t="shared" si="7"/>
        <v>0</v>
      </c>
      <c r="I39" s="84">
        <f t="shared" si="7"/>
        <v>0</v>
      </c>
      <c r="J39" s="84">
        <f t="shared" si="7"/>
        <v>0</v>
      </c>
      <c r="K39" s="84">
        <f t="shared" si="7"/>
        <v>0</v>
      </c>
      <c r="L39" s="84">
        <f t="shared" si="7"/>
        <v>0</v>
      </c>
      <c r="M39" s="84">
        <f t="shared" si="7"/>
        <v>0</v>
      </c>
      <c r="N39" s="84">
        <f t="shared" si="7"/>
        <v>0</v>
      </c>
      <c r="O39" s="84">
        <f t="shared" si="7"/>
        <v>0</v>
      </c>
      <c r="P39" s="84">
        <f t="shared" si="7"/>
        <v>0</v>
      </c>
      <c r="Q39" s="84">
        <f t="shared" si="7"/>
        <v>0</v>
      </c>
      <c r="R39" s="84">
        <f t="shared" si="7"/>
        <v>0</v>
      </c>
      <c r="S39" s="84">
        <f t="shared" si="7"/>
        <v>0</v>
      </c>
      <c r="T39" s="84">
        <f t="shared" si="7"/>
        <v>0</v>
      </c>
      <c r="U39" s="84">
        <f t="shared" si="7"/>
        <v>0</v>
      </c>
      <c r="V39" s="84">
        <f t="shared" si="7"/>
        <v>0</v>
      </c>
      <c r="W39" s="84">
        <f t="shared" si="7"/>
        <v>0</v>
      </c>
      <c r="X39" s="84">
        <f t="shared" si="7"/>
        <v>0</v>
      </c>
      <c r="Y39" s="84">
        <f t="shared" si="7"/>
        <v>0</v>
      </c>
      <c r="Z39" s="84">
        <f t="shared" si="7"/>
        <v>0</v>
      </c>
      <c r="AA39" s="84">
        <f t="shared" si="7"/>
        <v>0</v>
      </c>
      <c r="AB39" s="84">
        <f t="shared" si="7"/>
        <v>0</v>
      </c>
      <c r="AC39" s="84">
        <f t="shared" si="7"/>
        <v>0</v>
      </c>
      <c r="AD39" s="84">
        <f t="shared" si="7"/>
        <v>0</v>
      </c>
      <c r="AE39" s="84">
        <f t="shared" si="7"/>
        <v>0</v>
      </c>
      <c r="AF39" s="84">
        <f t="shared" si="7"/>
        <v>0</v>
      </c>
      <c r="AG39" s="84">
        <f t="shared" si="7"/>
        <v>0</v>
      </c>
      <c r="AH39" s="84">
        <f t="shared" si="7"/>
        <v>0</v>
      </c>
      <c r="AI39" s="84">
        <f t="shared" si="7"/>
        <v>0</v>
      </c>
      <c r="AJ39" s="84">
        <f t="shared" si="7"/>
        <v>0</v>
      </c>
      <c r="AK39" s="84">
        <f t="shared" si="7"/>
        <v>0</v>
      </c>
      <c r="AL39" s="84">
        <f t="shared" si="7"/>
        <v>0</v>
      </c>
      <c r="AM39" s="84">
        <f t="shared" si="7"/>
        <v>0</v>
      </c>
      <c r="AN39" s="84">
        <f t="shared" si="7"/>
        <v>0</v>
      </c>
      <c r="AO39" s="84">
        <f t="shared" si="7"/>
        <v>0</v>
      </c>
      <c r="AP39" s="84">
        <f t="shared" si="7"/>
        <v>0</v>
      </c>
      <c r="AQ39" s="84">
        <f t="shared" si="7"/>
        <v>0</v>
      </c>
      <c r="AR39" s="103">
        <f t="shared" si="7"/>
        <v>0</v>
      </c>
      <c r="AS39" s="362"/>
      <c r="AT39" s="362"/>
      <c r="AU39" s="11"/>
    </row>
    <row r="40" spans="1:47" x14ac:dyDescent="0.35">
      <c r="C40" s="52"/>
    </row>
  </sheetData>
  <mergeCells count="14">
    <mergeCell ref="D29:AT29"/>
    <mergeCell ref="D3:AT3"/>
    <mergeCell ref="E1:H1"/>
    <mergeCell ref="A3:C3"/>
    <mergeCell ref="B29:B39"/>
    <mergeCell ref="A29:A39"/>
    <mergeCell ref="A9:A17"/>
    <mergeCell ref="B9:B17"/>
    <mergeCell ref="B4:B8"/>
    <mergeCell ref="A4:A8"/>
    <mergeCell ref="A18:A28"/>
    <mergeCell ref="B18:B28"/>
    <mergeCell ref="D9:AT9"/>
    <mergeCell ref="D18:AT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I5"/>
  <sheetViews>
    <sheetView zoomScale="80" zoomScaleNormal="80" workbookViewId="0">
      <selection activeCell="D3" sqref="D3:D5"/>
    </sheetView>
  </sheetViews>
  <sheetFormatPr defaultRowHeight="14.5" x14ac:dyDescent="0.35"/>
  <cols>
    <col min="1" max="1" width="14" style="2" customWidth="1"/>
    <col min="2" max="2" width="26" style="2" customWidth="1"/>
    <col min="3" max="3" width="65.81640625" customWidth="1"/>
    <col min="4" max="4" width="26" customWidth="1"/>
    <col min="5" max="5" width="40" style="8" customWidth="1"/>
    <col min="6" max="6" width="30.7265625" style="1" customWidth="1"/>
    <col min="7" max="7" width="17.54296875" customWidth="1"/>
  </cols>
  <sheetData>
    <row r="1" spans="1:9" ht="30.75" customHeight="1" thickBot="1" x14ac:dyDescent="0.4">
      <c r="A1" s="651" t="s">
        <v>405</v>
      </c>
      <c r="B1" s="651"/>
      <c r="C1" s="651"/>
      <c r="D1" s="651"/>
      <c r="F1" s="14"/>
      <c r="G1" s="35"/>
      <c r="H1" s="35"/>
      <c r="I1" s="35"/>
    </row>
    <row r="2" spans="1:9" s="16" customFormat="1" ht="37.5" customHeight="1" thickBot="1" x14ac:dyDescent="0.4">
      <c r="A2" s="223" t="s">
        <v>467</v>
      </c>
      <c r="B2" s="224" t="s">
        <v>165</v>
      </c>
      <c r="C2" s="192" t="s">
        <v>166</v>
      </c>
      <c r="D2" s="194" t="s">
        <v>468</v>
      </c>
      <c r="E2" s="192" t="s">
        <v>448</v>
      </c>
      <c r="F2" s="192" t="s">
        <v>449</v>
      </c>
    </row>
    <row r="3" spans="1:9" ht="60.75" customHeight="1" thickBot="1" x14ac:dyDescent="0.4">
      <c r="A3" s="231" t="s">
        <v>288</v>
      </c>
      <c r="B3" s="231" t="s">
        <v>289</v>
      </c>
      <c r="C3" s="39" t="s">
        <v>290</v>
      </c>
      <c r="D3" s="400"/>
      <c r="E3" s="493"/>
      <c r="F3" s="495"/>
      <c r="G3" s="14"/>
    </row>
    <row r="4" spans="1:9" ht="44" thickBot="1" x14ac:dyDescent="0.4">
      <c r="A4" s="232" t="s">
        <v>291</v>
      </c>
      <c r="B4" s="232" t="s">
        <v>292</v>
      </c>
      <c r="C4" s="40" t="s">
        <v>293</v>
      </c>
      <c r="D4" s="400"/>
      <c r="E4" s="493"/>
      <c r="F4" s="495"/>
      <c r="G4" s="14"/>
    </row>
    <row r="5" spans="1:9" ht="72" customHeight="1" thickBot="1" x14ac:dyDescent="0.4">
      <c r="A5" s="234" t="s">
        <v>469</v>
      </c>
      <c r="B5" s="234" t="s">
        <v>295</v>
      </c>
      <c r="C5" s="41" t="s">
        <v>296</v>
      </c>
      <c r="D5" s="401"/>
      <c r="E5" s="494"/>
      <c r="F5" s="494"/>
      <c r="G5" s="14"/>
    </row>
  </sheetData>
  <mergeCells count="1">
    <mergeCell ref="A1:D1"/>
  </mergeCells>
  <dataValidations count="1">
    <dataValidation type="whole" allowBlank="1" showInputMessage="1" showErrorMessage="1" sqref="D3:D5" xr:uid="{00000000-0002-0000-0500-000000000000}">
      <formula1>0</formula1>
      <formula2>5000000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AU43"/>
  <sheetViews>
    <sheetView zoomScale="90" zoomScaleNormal="90" workbookViewId="0">
      <pane xSplit="4" ySplit="2" topLeftCell="E9" activePane="bottomRight" state="frozen"/>
      <selection pane="topRight" activeCell="E1" sqref="E1"/>
      <selection pane="bottomLeft" activeCell="A2" sqref="A2"/>
      <selection pane="bottomRight" activeCell="C16" sqref="A16:XFD16"/>
    </sheetView>
  </sheetViews>
  <sheetFormatPr defaultRowHeight="14.5" x14ac:dyDescent="0.35"/>
  <cols>
    <col min="1" max="1" width="10.54296875" style="2" customWidth="1"/>
    <col min="2" max="2" width="31.1796875" style="2" customWidth="1"/>
    <col min="3" max="3" width="61.7265625" customWidth="1"/>
    <col min="4" max="4" width="13.26953125" customWidth="1"/>
    <col min="5" max="5" width="18.453125" style="3" customWidth="1"/>
    <col min="6" max="6" width="17.81640625" customWidth="1"/>
    <col min="7" max="7" width="14.7265625" customWidth="1"/>
    <col min="8" max="8" width="15.54296875" customWidth="1"/>
    <col min="9" max="9" width="15.54296875" hidden="1" customWidth="1"/>
    <col min="10" max="10" width="14.453125" hidden="1" customWidth="1"/>
    <col min="11" max="44" width="15.26953125" hidden="1" customWidth="1"/>
    <col min="45" max="45" width="21.453125" customWidth="1"/>
    <col min="46" max="46" width="26.81640625" customWidth="1"/>
  </cols>
  <sheetData>
    <row r="1" spans="1:47" ht="15" thickBot="1" x14ac:dyDescent="0.4">
      <c r="A1" s="343"/>
      <c r="B1" s="343"/>
      <c r="E1" s="641" t="s">
        <v>462</v>
      </c>
      <c r="F1" s="642"/>
      <c r="G1" s="642"/>
      <c r="H1" s="642"/>
      <c r="AT1" s="9"/>
    </row>
    <row r="2" spans="1:47" s="16" customFormat="1" ht="44" thickBot="1" x14ac:dyDescent="0.4">
      <c r="A2" s="223" t="s">
        <v>470</v>
      </c>
      <c r="B2" s="224" t="s">
        <v>165</v>
      </c>
      <c r="C2" s="192" t="s">
        <v>166</v>
      </c>
      <c r="D2" s="194" t="s">
        <v>464</v>
      </c>
      <c r="E2" s="80" t="str">
        <f>'Service Area &amp; Consortium_Feb20'!E3</f>
        <v>Partner Organization 1 (Name)</v>
      </c>
      <c r="F2" s="80" t="str">
        <f>'Service Area &amp; Consortium_Feb20'!F3</f>
        <v>Partner Organization 2 (Name)</v>
      </c>
      <c r="G2" s="80" t="str">
        <f>'Service Area &amp; Consortium_Feb20'!G3</f>
        <v>Partner Organization 3 (Name)</v>
      </c>
      <c r="H2" s="80" t="str">
        <f>'Service Area &amp; Consortium_Feb20'!H3</f>
        <v>Partner Organization 4 (Name)</v>
      </c>
      <c r="I2" s="80" t="str">
        <f>'Service Area &amp; Consortium_Feb20'!I3</f>
        <v>Partner Organization 5 (Name)</v>
      </c>
      <c r="J2" s="80" t="str">
        <f>'Service Area &amp; Consortium_Feb20'!J3</f>
        <v>Partner Organization 6 (Name)</v>
      </c>
      <c r="K2" s="80" t="str">
        <f>'Service Area &amp; Consortium_Feb20'!K3</f>
        <v xml:space="preserve">Partner Organization 7 (Name) </v>
      </c>
      <c r="L2" s="80" t="str">
        <f>'Service Area &amp; Consortium_Feb20'!L3</f>
        <v>Partner Organization 8 (Name)</v>
      </c>
      <c r="M2" s="80" t="str">
        <f>'Service Area &amp; Consortium_Feb20'!M3</f>
        <v>Partner Organization 9 (Name)</v>
      </c>
      <c r="N2" s="80" t="str">
        <f>'Service Area &amp; Consortium_Feb20'!N3</f>
        <v>Partner Organization 10 (Name)</v>
      </c>
      <c r="O2" s="80" t="str">
        <f>'Service Area &amp; Consortium_Feb20'!O3</f>
        <v xml:space="preserve">Partner Organization 11 (Name) </v>
      </c>
      <c r="P2" s="80" t="str">
        <f>'Service Area &amp; Consortium_Feb20'!P3</f>
        <v>Partner Organization 12 (Name)</v>
      </c>
      <c r="Q2" s="80" t="str">
        <f>'Service Area &amp; Consortium_Feb20'!Q3</f>
        <v>Partner Organization 13 (Name)</v>
      </c>
      <c r="R2" s="80" t="str">
        <f>'Service Area &amp; Consortium_Feb20'!R3</f>
        <v>Partner Organization 14 (Name)</v>
      </c>
      <c r="S2" s="80" t="str">
        <f>'Service Area &amp; Consortium_Feb20'!S3</f>
        <v xml:space="preserve">Partner Organization 15 (Name) </v>
      </c>
      <c r="T2" s="80" t="str">
        <f>'Service Area &amp; Consortium_Feb20'!T3</f>
        <v>Partner Organization 16 (Name)</v>
      </c>
      <c r="U2" s="80" t="str">
        <f>'Service Area &amp; Consortium_Feb20'!U3</f>
        <v>Partner Organization 17 (Name)</v>
      </c>
      <c r="V2" s="80" t="str">
        <f>'Service Area &amp; Consortium_Feb20'!V3</f>
        <v>Partner Organization 18 (Name)</v>
      </c>
      <c r="W2" s="80" t="str">
        <f>'Service Area &amp; Consortium_Feb20'!W3</f>
        <v xml:space="preserve">Partner Organization 19 (Name) </v>
      </c>
      <c r="X2" s="80" t="str">
        <f>'Service Area &amp; Consortium_Feb20'!X3</f>
        <v>Partner Organization 20 (Name)</v>
      </c>
      <c r="Y2" s="80" t="str">
        <f>'Service Area &amp; Consortium_Feb20'!Y3</f>
        <v>Partner Organization 21 (Name)</v>
      </c>
      <c r="Z2" s="80" t="str">
        <f>'Service Area &amp; Consortium_Feb20'!Z3</f>
        <v>Partner Organization 22 (Name)</v>
      </c>
      <c r="AA2" s="80" t="str">
        <f>'Service Area &amp; Consortium_Feb20'!AA3</f>
        <v xml:space="preserve">Partner Organization 23 (Name) </v>
      </c>
      <c r="AB2" s="80" t="str">
        <f>'Service Area &amp; Consortium_Feb20'!AB3</f>
        <v>Partner Organization 24 (Name)</v>
      </c>
      <c r="AC2" s="80" t="str">
        <f>'Service Area &amp; Consortium_Feb20'!AC3</f>
        <v>Partner Organization 25 (Name)</v>
      </c>
      <c r="AD2" s="80" t="str">
        <f>'Service Area &amp; Consortium_Feb20'!AD3</f>
        <v>Partner Organization 26 (Name)</v>
      </c>
      <c r="AE2" s="80" t="str">
        <f>'Service Area &amp; Consortium_Feb20'!AE3</f>
        <v xml:space="preserve">Partner Organization 27 (Name) </v>
      </c>
      <c r="AF2" s="80" t="str">
        <f>'Service Area &amp; Consortium_Feb20'!AF3</f>
        <v>Partner Organization 28 (Name)</v>
      </c>
      <c r="AG2" s="80" t="str">
        <f>'Service Area &amp; Consortium_Feb20'!AG3</f>
        <v>Partner Organization 29 (Name)</v>
      </c>
      <c r="AH2" s="80" t="str">
        <f>'Service Area &amp; Consortium_Feb20'!AH3</f>
        <v>Partner Organization 30 (Name)</v>
      </c>
      <c r="AI2" s="80" t="str">
        <f>'Service Area &amp; Consortium_Feb20'!AI3</f>
        <v xml:space="preserve">Partner Organization 31 (Name) </v>
      </c>
      <c r="AJ2" s="80" t="str">
        <f>'Service Area &amp; Consortium_Feb20'!AJ3</f>
        <v>Partner Organization 32 (Name)</v>
      </c>
      <c r="AK2" s="80" t="str">
        <f>'Service Area &amp; Consortium_Feb20'!AK3</f>
        <v>Partner Organization 33 (Name)</v>
      </c>
      <c r="AL2" s="80" t="str">
        <f>'Service Area &amp; Consortium_Feb20'!AL3</f>
        <v>Partner Organization 34 (Name)</v>
      </c>
      <c r="AM2" s="80" t="str">
        <f>'Service Area &amp; Consortium_Feb20'!AM3</f>
        <v>Partner Organization 35 (Name)</v>
      </c>
      <c r="AN2" s="80" t="str">
        <f>'Service Area &amp; Consortium_Feb20'!AN3</f>
        <v xml:space="preserve">Partner Organization 36 (Name) </v>
      </c>
      <c r="AO2" s="80" t="str">
        <f>'Service Area &amp; Consortium_Feb20'!AO3</f>
        <v>Partner Organization 37 (Name)</v>
      </c>
      <c r="AP2" s="80" t="str">
        <f>'Service Area &amp; Consortium_Feb20'!AP3</f>
        <v>Partner Organization 38 (Name)</v>
      </c>
      <c r="AQ2" s="80" t="str">
        <f>'Service Area &amp; Consortium_Feb20'!AQ3</f>
        <v>Partner Organization 39 (Name)</v>
      </c>
      <c r="AR2" s="80" t="str">
        <f>'Service Area &amp; Consortium_Feb20'!AR3</f>
        <v xml:space="preserve">Partner Organization 40 (Name) </v>
      </c>
      <c r="AS2" s="192" t="s">
        <v>448</v>
      </c>
      <c r="AT2" s="192" t="s">
        <v>449</v>
      </c>
    </row>
    <row r="3" spans="1:47" s="16" customFormat="1" ht="57" customHeight="1" thickBot="1" x14ac:dyDescent="0.4">
      <c r="A3" s="340" t="s">
        <v>298</v>
      </c>
      <c r="B3" s="339" t="s">
        <v>299</v>
      </c>
      <c r="C3" s="63" t="s">
        <v>300</v>
      </c>
      <c r="D3" s="379">
        <f>SUM(E3:AR3)</f>
        <v>0</v>
      </c>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5"/>
      <c r="AS3" s="306"/>
      <c r="AT3" s="307"/>
    </row>
    <row r="4" spans="1:47" ht="72.5" x14ac:dyDescent="0.35">
      <c r="A4" s="529" t="s">
        <v>301</v>
      </c>
      <c r="B4" s="529" t="s">
        <v>302</v>
      </c>
      <c r="C4" s="116" t="s">
        <v>303</v>
      </c>
      <c r="D4" s="652"/>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4"/>
      <c r="AU4" s="3"/>
    </row>
    <row r="5" spans="1:47" ht="29" x14ac:dyDescent="0.35">
      <c r="A5" s="530"/>
      <c r="B5" s="530"/>
      <c r="C5" s="18" t="s">
        <v>304</v>
      </c>
      <c r="D5" s="364">
        <f>SUM(E5:AR5)</f>
        <v>0</v>
      </c>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81"/>
      <c r="AS5" s="278"/>
      <c r="AT5" s="282"/>
      <c r="AU5" s="3"/>
    </row>
    <row r="6" spans="1:47" ht="29" x14ac:dyDescent="0.35">
      <c r="A6" s="530"/>
      <c r="B6" s="530"/>
      <c r="C6" s="115" t="s">
        <v>305</v>
      </c>
      <c r="D6" s="383">
        <f>SUM(E6:AR6)</f>
        <v>0</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81"/>
      <c r="AS6" s="283"/>
      <c r="AT6" s="284"/>
    </row>
    <row r="7" spans="1:47" ht="29" x14ac:dyDescent="0.35">
      <c r="A7" s="530"/>
      <c r="B7" s="530"/>
      <c r="C7" s="115" t="s">
        <v>306</v>
      </c>
      <c r="D7" s="383">
        <f>SUM(E7:AR7)</f>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81"/>
      <c r="AS7" s="283"/>
      <c r="AT7" s="284"/>
    </row>
    <row r="8" spans="1:47" ht="29" x14ac:dyDescent="0.35">
      <c r="A8" s="530"/>
      <c r="B8" s="530"/>
      <c r="C8" s="115" t="s">
        <v>307</v>
      </c>
      <c r="D8" s="383">
        <f>SUM(E8:AR8)</f>
        <v>0</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81"/>
      <c r="AS8" s="283"/>
      <c r="AT8" s="284"/>
    </row>
    <row r="9" spans="1:47" ht="29.5" thickBot="1" x14ac:dyDescent="0.4">
      <c r="A9" s="530"/>
      <c r="B9" s="530"/>
      <c r="C9" s="117" t="s">
        <v>308</v>
      </c>
      <c r="D9" s="379">
        <f>SUM(E9:AR9)</f>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86"/>
      <c r="AS9" s="488"/>
      <c r="AT9" s="496"/>
    </row>
    <row r="10" spans="1:47" ht="84.75" customHeight="1" x14ac:dyDescent="0.35">
      <c r="A10" s="529" t="s">
        <v>309</v>
      </c>
      <c r="B10" s="529" t="s">
        <v>310</v>
      </c>
      <c r="C10" s="116" t="s">
        <v>311</v>
      </c>
      <c r="D10" s="655"/>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7"/>
      <c r="AU10" s="3"/>
    </row>
    <row r="11" spans="1:47" ht="29" x14ac:dyDescent="0.35">
      <c r="A11" s="530"/>
      <c r="B11" s="530"/>
      <c r="C11" s="61" t="s">
        <v>312</v>
      </c>
      <c r="D11" s="383">
        <f t="shared" ref="D11:D16" si="0">SUM(E11:AR11)</f>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81"/>
      <c r="AS11" s="317"/>
      <c r="AT11" s="491"/>
      <c r="AU11" s="3"/>
    </row>
    <row r="12" spans="1:47" x14ac:dyDescent="0.35">
      <c r="A12" s="530"/>
      <c r="B12" s="530"/>
      <c r="C12" s="115" t="s">
        <v>471</v>
      </c>
      <c r="D12" s="391">
        <f t="shared" si="0"/>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81"/>
      <c r="AS12" s="487"/>
      <c r="AT12" s="486"/>
    </row>
    <row r="13" spans="1:47" x14ac:dyDescent="0.35">
      <c r="A13" s="530"/>
      <c r="B13" s="530"/>
      <c r="C13" s="90" t="s">
        <v>314</v>
      </c>
      <c r="D13" s="383">
        <f t="shared" si="0"/>
        <v>0</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81"/>
      <c r="AS13" s="487"/>
      <c r="AT13" s="486"/>
    </row>
    <row r="14" spans="1:47" ht="29" x14ac:dyDescent="0.35">
      <c r="A14" s="530"/>
      <c r="B14" s="530"/>
      <c r="C14" s="66" t="s">
        <v>315</v>
      </c>
      <c r="D14" s="383">
        <f t="shared" si="0"/>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81"/>
      <c r="AS14" s="487"/>
      <c r="AT14" s="486"/>
    </row>
    <row r="15" spans="1:47" ht="50.25" customHeight="1" x14ac:dyDescent="0.35">
      <c r="A15" s="530"/>
      <c r="B15" s="530"/>
      <c r="C15" s="412" t="s">
        <v>506</v>
      </c>
      <c r="D15" s="383">
        <f t="shared" si="0"/>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81"/>
      <c r="AS15" s="487"/>
      <c r="AT15" s="486"/>
    </row>
    <row r="16" spans="1:47" ht="29" x14ac:dyDescent="0.35">
      <c r="A16" s="530"/>
      <c r="B16" s="530"/>
      <c r="C16" s="412" t="s">
        <v>316</v>
      </c>
      <c r="D16" s="383">
        <f t="shared" si="0"/>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81"/>
      <c r="AS16" s="487"/>
      <c r="AT16" s="486"/>
    </row>
    <row r="17" spans="1:47" x14ac:dyDescent="0.35">
      <c r="A17" s="530"/>
      <c r="B17" s="530"/>
      <c r="C17" s="413" t="s">
        <v>317</v>
      </c>
      <c r="D17" s="261" t="str">
        <f>_xlfn.TEXTJOIN(", ",TRUE,$E17:$AR17)</f>
        <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81"/>
      <c r="AS17" s="487"/>
      <c r="AT17" s="486"/>
    </row>
    <row r="18" spans="1:47" ht="29" x14ac:dyDescent="0.35">
      <c r="A18" s="530"/>
      <c r="B18" s="530"/>
      <c r="C18" s="412" t="s">
        <v>318</v>
      </c>
      <c r="D18" s="383">
        <f>SUM(E18:AR18)</f>
        <v>0</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81"/>
      <c r="AS18" s="487"/>
      <c r="AT18" s="486"/>
    </row>
    <row r="19" spans="1:47" x14ac:dyDescent="0.35">
      <c r="A19" s="530"/>
      <c r="B19" s="530"/>
      <c r="C19" s="413" t="s">
        <v>319</v>
      </c>
      <c r="D19" s="261" t="str">
        <f>_xlfn.TEXTJOIN(", ",TRUE,$E19:$AR19)</f>
        <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81"/>
      <c r="AS19" s="487"/>
      <c r="AT19" s="486"/>
    </row>
    <row r="20" spans="1:47" ht="29" x14ac:dyDescent="0.35">
      <c r="A20" s="530"/>
      <c r="B20" s="530"/>
      <c r="C20" s="412" t="s">
        <v>320</v>
      </c>
      <c r="D20" s="383">
        <f t="shared" ref="D20" si="1">SUM(E20:AR20)</f>
        <v>0</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81"/>
      <c r="AS20" s="487"/>
      <c r="AT20" s="486"/>
    </row>
    <row r="21" spans="1:47" ht="15" thickBot="1" x14ac:dyDescent="0.4">
      <c r="A21" s="530"/>
      <c r="B21" s="530"/>
      <c r="C21" s="413" t="s">
        <v>321</v>
      </c>
      <c r="D21" s="290" t="str">
        <f>_xlfn.TEXTJOIN(", ",TRUE,$E21:$AR21)</f>
        <v/>
      </c>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53"/>
      <c r="AS21" s="497"/>
      <c r="AT21" s="427"/>
    </row>
    <row r="22" spans="1:47" ht="73.5" customHeight="1" thickBot="1" x14ac:dyDescent="0.4">
      <c r="A22" s="529" t="s">
        <v>322</v>
      </c>
      <c r="B22" s="337" t="s">
        <v>323</v>
      </c>
      <c r="C22" s="42" t="s">
        <v>324</v>
      </c>
      <c r="D22" s="377">
        <f>SUM(E22:AR22)</f>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281"/>
      <c r="AS22" s="344"/>
      <c r="AT22" s="498"/>
      <c r="AU22" s="3"/>
    </row>
    <row r="23" spans="1:47" ht="57.75" customHeight="1" thickBot="1" x14ac:dyDescent="0.4">
      <c r="A23" s="530"/>
      <c r="B23" s="337" t="s">
        <v>325</v>
      </c>
      <c r="C23" s="69" t="s">
        <v>326</v>
      </c>
      <c r="D23" s="364">
        <f>SUM(E23:AR23)</f>
        <v>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81"/>
      <c r="AS23" s="317"/>
      <c r="AT23" s="499"/>
      <c r="AU23" s="3"/>
    </row>
    <row r="24" spans="1:47" ht="55.5" customHeight="1" thickBot="1" x14ac:dyDescent="0.4">
      <c r="A24" s="530"/>
      <c r="B24" s="337" t="s">
        <v>327</v>
      </c>
      <c r="C24" s="69" t="s">
        <v>328</v>
      </c>
      <c r="D24" s="364">
        <f>SUM(E24:AR24)</f>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253"/>
      <c r="AS24" s="317"/>
      <c r="AT24" s="499"/>
      <c r="AU24" s="3"/>
    </row>
    <row r="25" spans="1:47" ht="55.5" customHeight="1" thickBot="1" x14ac:dyDescent="0.4">
      <c r="A25" s="531"/>
      <c r="B25" s="337" t="s">
        <v>329</v>
      </c>
      <c r="C25" s="69" t="s">
        <v>330</v>
      </c>
      <c r="D25" s="384">
        <f>SUM(E25:AR25)</f>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280"/>
      <c r="AS25" s="500"/>
      <c r="AT25" s="501"/>
      <c r="AU25" s="3"/>
    </row>
    <row r="26" spans="1:47" ht="49.5" customHeight="1" thickBot="1" x14ac:dyDescent="0.4">
      <c r="A26" s="529" t="s">
        <v>332</v>
      </c>
      <c r="B26" s="529" t="s">
        <v>332</v>
      </c>
      <c r="C26" s="23" t="s">
        <v>333</v>
      </c>
      <c r="D26" s="658"/>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60"/>
    </row>
    <row r="27" spans="1:47" x14ac:dyDescent="0.35">
      <c r="A27" s="530"/>
      <c r="B27" s="530"/>
      <c r="C27" s="114" t="s">
        <v>334</v>
      </c>
      <c r="D27" s="367">
        <f t="shared" ref="D27:D36" si="2">SUM(E27:AR27)</f>
        <v>0</v>
      </c>
      <c r="E27" s="53"/>
      <c r="F27" s="53"/>
      <c r="G27" s="53"/>
      <c r="H27" s="86"/>
      <c r="I27" s="53"/>
      <c r="J27" s="53"/>
      <c r="K27" s="53"/>
      <c r="L27" s="53"/>
      <c r="M27" s="53"/>
      <c r="N27" s="53"/>
      <c r="O27" s="53"/>
      <c r="P27" s="53"/>
      <c r="Q27" s="251"/>
      <c r="R27" s="251"/>
      <c r="S27" s="251"/>
      <c r="T27" s="251"/>
      <c r="U27" s="251"/>
      <c r="V27" s="251"/>
      <c r="W27" s="251"/>
      <c r="X27" s="252"/>
      <c r="Y27" s="251"/>
      <c r="Z27" s="251"/>
      <c r="AA27" s="251"/>
      <c r="AB27" s="251"/>
      <c r="AC27" s="251"/>
      <c r="AD27" s="251"/>
      <c r="AE27" s="251"/>
      <c r="AF27" s="251"/>
      <c r="AG27" s="251"/>
      <c r="AH27" s="53"/>
      <c r="AI27" s="53"/>
      <c r="AJ27" s="53"/>
      <c r="AK27" s="53"/>
      <c r="AL27" s="53"/>
      <c r="AM27" s="53"/>
      <c r="AN27" s="53"/>
      <c r="AO27" s="53"/>
      <c r="AP27" s="53"/>
      <c r="AQ27" s="53"/>
      <c r="AR27" s="281"/>
      <c r="AS27" s="487"/>
      <c r="AT27" s="486"/>
    </row>
    <row r="28" spans="1:47" x14ac:dyDescent="0.35">
      <c r="A28" s="530"/>
      <c r="B28" s="530"/>
      <c r="C28" s="114" t="s">
        <v>472</v>
      </c>
      <c r="D28" s="364">
        <f t="shared" si="2"/>
        <v>0</v>
      </c>
      <c r="E28" s="55"/>
      <c r="F28" s="55"/>
      <c r="G28" s="55"/>
      <c r="H28" s="81"/>
      <c r="I28" s="55"/>
      <c r="J28" s="55"/>
      <c r="K28" s="55"/>
      <c r="L28" s="55"/>
      <c r="M28" s="55"/>
      <c r="N28" s="55"/>
      <c r="O28" s="55"/>
      <c r="P28" s="55"/>
      <c r="Q28" s="244"/>
      <c r="R28" s="55"/>
      <c r="S28" s="55"/>
      <c r="T28" s="55"/>
      <c r="U28" s="55"/>
      <c r="V28" s="55"/>
      <c r="W28" s="55"/>
      <c r="X28" s="81"/>
      <c r="Y28" s="55"/>
      <c r="Z28" s="55"/>
      <c r="AA28" s="55"/>
      <c r="AB28" s="55"/>
      <c r="AC28" s="55"/>
      <c r="AD28" s="55"/>
      <c r="AE28" s="55"/>
      <c r="AF28" s="55"/>
      <c r="AG28" s="55"/>
      <c r="AH28" s="55"/>
      <c r="AI28" s="55"/>
      <c r="AJ28" s="55"/>
      <c r="AK28" s="55"/>
      <c r="AL28" s="55"/>
      <c r="AM28" s="55"/>
      <c r="AN28" s="55"/>
      <c r="AO28" s="55"/>
      <c r="AP28" s="55"/>
      <c r="AQ28" s="55"/>
      <c r="AR28" s="81"/>
      <c r="AS28" s="487"/>
      <c r="AT28" s="486"/>
    </row>
    <row r="29" spans="1:47" x14ac:dyDescent="0.35">
      <c r="A29" s="530"/>
      <c r="B29" s="530"/>
      <c r="C29" s="114" t="s">
        <v>336</v>
      </c>
      <c r="D29" s="364">
        <f t="shared" si="2"/>
        <v>0</v>
      </c>
      <c r="E29" s="55"/>
      <c r="F29" s="55"/>
      <c r="G29" s="55"/>
      <c r="H29" s="81"/>
      <c r="I29" s="55"/>
      <c r="J29" s="55"/>
      <c r="K29" s="55"/>
      <c r="L29" s="55"/>
      <c r="M29" s="55"/>
      <c r="N29" s="55"/>
      <c r="O29" s="55"/>
      <c r="P29" s="55"/>
      <c r="Q29" s="244"/>
      <c r="R29" s="55"/>
      <c r="S29" s="55"/>
      <c r="T29" s="55"/>
      <c r="U29" s="55"/>
      <c r="V29" s="55"/>
      <c r="W29" s="55"/>
      <c r="X29" s="81"/>
      <c r="Y29" s="55"/>
      <c r="Z29" s="55"/>
      <c r="AA29" s="55"/>
      <c r="AB29" s="55"/>
      <c r="AC29" s="55"/>
      <c r="AD29" s="55"/>
      <c r="AE29" s="55"/>
      <c r="AF29" s="55"/>
      <c r="AG29" s="55"/>
      <c r="AH29" s="55"/>
      <c r="AI29" s="55"/>
      <c r="AJ29" s="55"/>
      <c r="AK29" s="55"/>
      <c r="AL29" s="55"/>
      <c r="AM29" s="55"/>
      <c r="AN29" s="55"/>
      <c r="AO29" s="55"/>
      <c r="AP29" s="55"/>
      <c r="AQ29" s="55"/>
      <c r="AR29" s="81"/>
      <c r="AS29" s="487"/>
      <c r="AT29" s="486"/>
    </row>
    <row r="30" spans="1:47" x14ac:dyDescent="0.35">
      <c r="A30" s="530"/>
      <c r="B30" s="530"/>
      <c r="C30" s="115" t="s">
        <v>337</v>
      </c>
      <c r="D30" s="364">
        <f t="shared" si="2"/>
        <v>0</v>
      </c>
      <c r="E30" s="55"/>
      <c r="F30" s="55"/>
      <c r="G30" s="55"/>
      <c r="H30" s="81"/>
      <c r="I30" s="55"/>
      <c r="J30" s="55"/>
      <c r="K30" s="55"/>
      <c r="L30" s="55"/>
      <c r="M30" s="55"/>
      <c r="N30" s="55"/>
      <c r="O30" s="55"/>
      <c r="P30" s="55"/>
      <c r="Q30" s="244"/>
      <c r="R30" s="55"/>
      <c r="S30" s="55"/>
      <c r="T30" s="55"/>
      <c r="U30" s="55"/>
      <c r="V30" s="55"/>
      <c r="W30" s="55"/>
      <c r="X30" s="81"/>
      <c r="Y30" s="55"/>
      <c r="Z30" s="55"/>
      <c r="AA30" s="55"/>
      <c r="AB30" s="55"/>
      <c r="AC30" s="55"/>
      <c r="AD30" s="55"/>
      <c r="AE30" s="55"/>
      <c r="AF30" s="55"/>
      <c r="AG30" s="55"/>
      <c r="AH30" s="55"/>
      <c r="AI30" s="55"/>
      <c r="AJ30" s="55"/>
      <c r="AK30" s="55"/>
      <c r="AL30" s="55"/>
      <c r="AM30" s="55"/>
      <c r="AN30" s="55"/>
      <c r="AO30" s="55"/>
      <c r="AP30" s="55"/>
      <c r="AQ30" s="55"/>
      <c r="AR30" s="81"/>
      <c r="AS30" s="487"/>
      <c r="AT30" s="486"/>
    </row>
    <row r="31" spans="1:47" x14ac:dyDescent="0.35">
      <c r="A31" s="530"/>
      <c r="B31" s="530"/>
      <c r="C31" s="66" t="s">
        <v>338</v>
      </c>
      <c r="D31" s="364">
        <f t="shared" si="2"/>
        <v>0</v>
      </c>
      <c r="E31" s="55"/>
      <c r="F31" s="55"/>
      <c r="G31" s="55"/>
      <c r="H31" s="81"/>
      <c r="I31" s="55"/>
      <c r="J31" s="55"/>
      <c r="K31" s="55"/>
      <c r="L31" s="55"/>
      <c r="M31" s="55"/>
      <c r="N31" s="55"/>
      <c r="O31" s="55"/>
      <c r="P31" s="55"/>
      <c r="Q31" s="244"/>
      <c r="R31" s="55"/>
      <c r="S31" s="55"/>
      <c r="T31" s="55"/>
      <c r="U31" s="55"/>
      <c r="V31" s="55"/>
      <c r="W31" s="55"/>
      <c r="X31" s="81"/>
      <c r="Y31" s="55"/>
      <c r="Z31" s="55"/>
      <c r="AA31" s="55"/>
      <c r="AB31" s="55"/>
      <c r="AC31" s="55"/>
      <c r="AD31" s="55"/>
      <c r="AE31" s="55"/>
      <c r="AF31" s="55"/>
      <c r="AG31" s="55"/>
      <c r="AH31" s="55"/>
      <c r="AI31" s="55"/>
      <c r="AJ31" s="55"/>
      <c r="AK31" s="55"/>
      <c r="AL31" s="55"/>
      <c r="AM31" s="55"/>
      <c r="AN31" s="55"/>
      <c r="AO31" s="55"/>
      <c r="AP31" s="55"/>
      <c r="AQ31" s="55"/>
      <c r="AR31" s="81"/>
      <c r="AS31" s="487"/>
      <c r="AT31" s="486"/>
    </row>
    <row r="32" spans="1:47" x14ac:dyDescent="0.35">
      <c r="A32" s="530"/>
      <c r="B32" s="530"/>
      <c r="C32" s="414" t="s">
        <v>473</v>
      </c>
      <c r="D32" s="364">
        <f t="shared" si="2"/>
        <v>0</v>
      </c>
      <c r="E32" s="55"/>
      <c r="F32" s="55"/>
      <c r="G32" s="55"/>
      <c r="H32" s="81"/>
      <c r="I32" s="55"/>
      <c r="J32" s="55"/>
      <c r="K32" s="55"/>
      <c r="L32" s="55"/>
      <c r="M32" s="55"/>
      <c r="N32" s="55"/>
      <c r="O32" s="55"/>
      <c r="P32" s="55"/>
      <c r="Q32" s="244"/>
      <c r="R32" s="55"/>
      <c r="S32" s="55"/>
      <c r="T32" s="55"/>
      <c r="U32" s="55"/>
      <c r="V32" s="55"/>
      <c r="W32" s="55"/>
      <c r="X32" s="81"/>
      <c r="Y32" s="55"/>
      <c r="Z32" s="55"/>
      <c r="AA32" s="55"/>
      <c r="AB32" s="55"/>
      <c r="AC32" s="55"/>
      <c r="AD32" s="55"/>
      <c r="AE32" s="55"/>
      <c r="AF32" s="55"/>
      <c r="AG32" s="55"/>
      <c r="AH32" s="55"/>
      <c r="AI32" s="55"/>
      <c r="AJ32" s="55"/>
      <c r="AK32" s="55"/>
      <c r="AL32" s="55"/>
      <c r="AM32" s="55"/>
      <c r="AN32" s="55"/>
      <c r="AO32" s="55"/>
      <c r="AP32" s="55"/>
      <c r="AQ32" s="55"/>
      <c r="AR32" s="81"/>
      <c r="AS32" s="487"/>
      <c r="AT32" s="486"/>
    </row>
    <row r="33" spans="1:46" x14ac:dyDescent="0.35">
      <c r="A33" s="530"/>
      <c r="B33" s="530"/>
      <c r="C33" s="413" t="s">
        <v>317</v>
      </c>
      <c r="D33" s="313" t="str">
        <f>_xlfn.TEXTJOIN(", ",TRUE,$E33:$AR33)</f>
        <v/>
      </c>
      <c r="E33" s="55"/>
      <c r="F33" s="55"/>
      <c r="G33" s="55"/>
      <c r="H33" s="81"/>
      <c r="I33" s="55"/>
      <c r="J33" s="55"/>
      <c r="K33" s="55"/>
      <c r="L33" s="55"/>
      <c r="M33" s="55"/>
      <c r="N33" s="55"/>
      <c r="O33" s="55"/>
      <c r="P33" s="55"/>
      <c r="Q33" s="244"/>
      <c r="R33" s="55"/>
      <c r="S33" s="55"/>
      <c r="T33" s="55"/>
      <c r="U33" s="55"/>
      <c r="V33" s="55"/>
      <c r="W33" s="55"/>
      <c r="X33" s="81"/>
      <c r="Y33" s="55"/>
      <c r="Z33" s="55"/>
      <c r="AA33" s="55"/>
      <c r="AB33" s="55"/>
      <c r="AC33" s="55"/>
      <c r="AD33" s="55"/>
      <c r="AE33" s="55"/>
      <c r="AF33" s="55"/>
      <c r="AG33" s="55"/>
      <c r="AH33" s="55"/>
      <c r="AI33" s="55"/>
      <c r="AJ33" s="55"/>
      <c r="AK33" s="55"/>
      <c r="AL33" s="55"/>
      <c r="AM33" s="55"/>
      <c r="AN33" s="55"/>
      <c r="AO33" s="55"/>
      <c r="AP33" s="55"/>
      <c r="AQ33" s="55"/>
      <c r="AR33" s="81"/>
      <c r="AS33" s="487"/>
      <c r="AT33" s="486"/>
    </row>
    <row r="34" spans="1:46" x14ac:dyDescent="0.35">
      <c r="A34" s="530"/>
      <c r="B34" s="530"/>
      <c r="C34" s="414" t="s">
        <v>474</v>
      </c>
      <c r="D34" s="364">
        <f t="shared" si="2"/>
        <v>0</v>
      </c>
      <c r="E34" s="55"/>
      <c r="F34" s="55"/>
      <c r="G34" s="55"/>
      <c r="H34" s="81"/>
      <c r="I34" s="55"/>
      <c r="J34" s="55"/>
      <c r="K34" s="55"/>
      <c r="L34" s="55"/>
      <c r="M34" s="55"/>
      <c r="N34" s="55"/>
      <c r="O34" s="55"/>
      <c r="P34" s="55"/>
      <c r="Q34" s="244"/>
      <c r="R34" s="55"/>
      <c r="S34" s="55"/>
      <c r="T34" s="55"/>
      <c r="U34" s="55"/>
      <c r="V34" s="55"/>
      <c r="W34" s="55"/>
      <c r="X34" s="81"/>
      <c r="Y34" s="55"/>
      <c r="Z34" s="55"/>
      <c r="AA34" s="55"/>
      <c r="AB34" s="55"/>
      <c r="AC34" s="55"/>
      <c r="AD34" s="55"/>
      <c r="AE34" s="55"/>
      <c r="AF34" s="55"/>
      <c r="AG34" s="55"/>
      <c r="AH34" s="55"/>
      <c r="AI34" s="55"/>
      <c r="AJ34" s="55"/>
      <c r="AK34" s="55"/>
      <c r="AL34" s="55"/>
      <c r="AM34" s="55"/>
      <c r="AN34" s="55"/>
      <c r="AO34" s="55"/>
      <c r="AP34" s="55"/>
      <c r="AQ34" s="55"/>
      <c r="AR34" s="81"/>
      <c r="AS34" s="487"/>
      <c r="AT34" s="486"/>
    </row>
    <row r="35" spans="1:46" x14ac:dyDescent="0.35">
      <c r="A35" s="530"/>
      <c r="B35" s="530"/>
      <c r="C35" s="413" t="s">
        <v>319</v>
      </c>
      <c r="D35" s="352" t="str">
        <f>_xlfn.TEXTJOIN(", ",TRUE,$E35:$AR35)</f>
        <v/>
      </c>
      <c r="E35" s="244"/>
      <c r="F35" s="244"/>
      <c r="G35" s="244"/>
      <c r="H35" s="246"/>
      <c r="I35" s="55"/>
      <c r="J35" s="55"/>
      <c r="K35" s="55"/>
      <c r="L35" s="55"/>
      <c r="M35" s="55"/>
      <c r="N35" s="55"/>
      <c r="O35" s="55"/>
      <c r="P35" s="55"/>
      <c r="Q35" s="244"/>
      <c r="R35" s="55"/>
      <c r="S35" s="55"/>
      <c r="T35" s="55"/>
      <c r="U35" s="55"/>
      <c r="V35" s="55"/>
      <c r="W35" s="55"/>
      <c r="X35" s="81"/>
      <c r="Y35" s="55"/>
      <c r="Z35" s="55"/>
      <c r="AA35" s="55"/>
      <c r="AB35" s="55"/>
      <c r="AC35" s="55"/>
      <c r="AD35" s="55"/>
      <c r="AE35" s="55"/>
      <c r="AF35" s="55"/>
      <c r="AG35" s="55"/>
      <c r="AH35" s="55"/>
      <c r="AI35" s="55"/>
      <c r="AJ35" s="55"/>
      <c r="AK35" s="55"/>
      <c r="AL35" s="55"/>
      <c r="AM35" s="55"/>
      <c r="AN35" s="55"/>
      <c r="AO35" s="55"/>
      <c r="AP35" s="55"/>
      <c r="AQ35" s="55"/>
      <c r="AR35" s="81"/>
      <c r="AS35" s="487"/>
      <c r="AT35" s="486"/>
    </row>
    <row r="36" spans="1:46" x14ac:dyDescent="0.35">
      <c r="A36" s="530"/>
      <c r="B36" s="530"/>
      <c r="C36" s="415" t="s">
        <v>475</v>
      </c>
      <c r="D36" s="364">
        <f t="shared" si="2"/>
        <v>0</v>
      </c>
      <c r="E36" s="244"/>
      <c r="F36" s="244"/>
      <c r="G36" s="245"/>
      <c r="H36" s="246"/>
      <c r="I36" s="244"/>
      <c r="J36" s="244"/>
      <c r="K36" s="55"/>
      <c r="L36" s="55"/>
      <c r="M36" s="55"/>
      <c r="N36" s="55"/>
      <c r="O36" s="55"/>
      <c r="P36" s="55"/>
      <c r="Q36" s="244"/>
      <c r="R36" s="244"/>
      <c r="S36" s="244"/>
      <c r="T36" s="244"/>
      <c r="U36" s="244"/>
      <c r="V36" s="244"/>
      <c r="W36" s="244"/>
      <c r="X36" s="246"/>
      <c r="Y36" s="244"/>
      <c r="Z36" s="244"/>
      <c r="AA36" s="244"/>
      <c r="AB36" s="244"/>
      <c r="AC36" s="244"/>
      <c r="AD36" s="244"/>
      <c r="AE36" s="244"/>
      <c r="AF36" s="244"/>
      <c r="AG36" s="244"/>
      <c r="AH36" s="55"/>
      <c r="AI36" s="55"/>
      <c r="AJ36" s="55"/>
      <c r="AK36" s="55"/>
      <c r="AL36" s="55"/>
      <c r="AM36" s="55"/>
      <c r="AN36" s="55"/>
      <c r="AO36" s="55"/>
      <c r="AP36" s="55"/>
      <c r="AQ36" s="244"/>
      <c r="AR36" s="81"/>
      <c r="AS36" s="487"/>
      <c r="AT36" s="486"/>
    </row>
    <row r="37" spans="1:46" ht="15" thickBot="1" x14ac:dyDescent="0.4">
      <c r="A37" s="531"/>
      <c r="B37" s="531"/>
      <c r="C37" s="413" t="s">
        <v>342</v>
      </c>
      <c r="D37" s="353" t="str">
        <f>_xlfn.TEXTJOIN(", ",TRUE,$E37:$AR37)</f>
        <v/>
      </c>
      <c r="E37" s="243"/>
      <c r="F37" s="243"/>
      <c r="G37" s="243"/>
      <c r="H37" s="248"/>
      <c r="I37" s="151"/>
      <c r="J37" s="249"/>
      <c r="K37" s="151"/>
      <c r="L37" s="151"/>
      <c r="M37" s="151"/>
      <c r="N37" s="151"/>
      <c r="O37" s="151"/>
      <c r="P37" s="151"/>
      <c r="Q37" s="249"/>
      <c r="R37" s="249"/>
      <c r="S37" s="249"/>
      <c r="T37" s="249"/>
      <c r="U37" s="249"/>
      <c r="V37" s="249"/>
      <c r="W37" s="249"/>
      <c r="X37" s="250"/>
      <c r="Y37" s="249"/>
      <c r="Z37" s="249"/>
      <c r="AA37" s="249"/>
      <c r="AB37" s="249"/>
      <c r="AC37" s="249"/>
      <c r="AD37" s="249"/>
      <c r="AE37" s="249"/>
      <c r="AF37" s="249"/>
      <c r="AG37" s="249"/>
      <c r="AH37" s="151"/>
      <c r="AI37" s="151"/>
      <c r="AJ37" s="151"/>
      <c r="AK37" s="151"/>
      <c r="AL37" s="151"/>
      <c r="AM37" s="151"/>
      <c r="AN37" s="151"/>
      <c r="AO37" s="151"/>
      <c r="AP37" s="151"/>
      <c r="AQ37" s="249"/>
      <c r="AR37" s="152"/>
      <c r="AS37" s="502"/>
      <c r="AT37" s="427"/>
    </row>
    <row r="38" spans="1:46" ht="48" customHeight="1" x14ac:dyDescent="0.35">
      <c r="A38" s="529" t="s">
        <v>343</v>
      </c>
      <c r="B38" s="529" t="s">
        <v>344</v>
      </c>
      <c r="C38" s="68" t="s">
        <v>345</v>
      </c>
      <c r="D38" s="658"/>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659"/>
      <c r="AP38" s="659"/>
      <c r="AQ38" s="659"/>
      <c r="AR38" s="659"/>
      <c r="AS38" s="659"/>
      <c r="AT38" s="660"/>
    </row>
    <row r="39" spans="1:46" ht="29.5" thickBot="1" x14ac:dyDescent="0.4">
      <c r="A39" s="530"/>
      <c r="B39" s="530"/>
      <c r="C39" s="14" t="s">
        <v>346</v>
      </c>
      <c r="D39" s="379">
        <f>SUM(E39:AR39)</f>
        <v>0</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86"/>
      <c r="AS39" s="317"/>
      <c r="AT39" s="491"/>
    </row>
    <row r="40" spans="1:46" ht="32.25" customHeight="1" thickBot="1" x14ac:dyDescent="0.4">
      <c r="A40" s="531"/>
      <c r="B40" s="531"/>
      <c r="C40" s="29" t="s">
        <v>347</v>
      </c>
      <c r="D40" s="399">
        <f>SUM(E40:AR40)</f>
        <v>0</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81"/>
      <c r="AS40" s="317"/>
      <c r="AT40" s="491"/>
    </row>
    <row r="41" spans="1:46" ht="87.5" thickBot="1" x14ac:dyDescent="0.4">
      <c r="A41" s="234" t="s">
        <v>348</v>
      </c>
      <c r="B41" s="196" t="s">
        <v>349</v>
      </c>
      <c r="C41" s="42" t="s">
        <v>350</v>
      </c>
      <c r="D41" s="399">
        <f>SUM(E41:AR41)</f>
        <v>0</v>
      </c>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2"/>
      <c r="AS41" s="362"/>
      <c r="AT41" s="503"/>
    </row>
    <row r="42" spans="1:46" x14ac:dyDescent="0.35">
      <c r="A42" s="343"/>
      <c r="B42" s="343"/>
      <c r="D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6" x14ac:dyDescent="0.35">
      <c r="A43" s="343"/>
      <c r="B43" s="343"/>
      <c r="D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sheetData>
  <mergeCells count="14">
    <mergeCell ref="E1:H1"/>
    <mergeCell ref="D4:AT4"/>
    <mergeCell ref="D10:AT10"/>
    <mergeCell ref="D26:AT26"/>
    <mergeCell ref="D38:AT38"/>
    <mergeCell ref="A38:A40"/>
    <mergeCell ref="B38:B40"/>
    <mergeCell ref="A4:A9"/>
    <mergeCell ref="B4:B9"/>
    <mergeCell ref="B10:B21"/>
    <mergeCell ref="A10:A21"/>
    <mergeCell ref="A22:A25"/>
    <mergeCell ref="B26:B37"/>
    <mergeCell ref="A26:A3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AU161"/>
  <sheetViews>
    <sheetView zoomScale="90" zoomScaleNormal="90" workbookViewId="0">
      <pane xSplit="4" ySplit="2" topLeftCell="AK21" activePane="bottomRight" state="frozen"/>
      <selection pane="topRight" activeCell="E1" sqref="E1"/>
      <selection pane="bottomLeft" activeCell="A2" sqref="A2"/>
      <selection pane="bottomRight" activeCell="C31" sqref="A31:XFD36"/>
    </sheetView>
  </sheetViews>
  <sheetFormatPr defaultRowHeight="14.5" x14ac:dyDescent="0.35"/>
  <cols>
    <col min="1" max="1" width="17" style="2" customWidth="1"/>
    <col min="2" max="2" width="25.1796875" style="2" customWidth="1"/>
    <col min="3" max="3" width="83.26953125" customWidth="1"/>
    <col min="4" max="4" width="15.453125" customWidth="1"/>
    <col min="5" max="5" width="18.453125" style="3" customWidth="1"/>
    <col min="6" max="6" width="17.81640625" customWidth="1"/>
    <col min="7" max="7" width="14.7265625" customWidth="1"/>
    <col min="8" max="8" width="15.54296875" customWidth="1"/>
    <col min="9" max="9" width="14.453125" customWidth="1"/>
    <col min="10" max="44" width="15.26953125" customWidth="1"/>
    <col min="45" max="45" width="21.1796875" customWidth="1"/>
    <col min="46" max="46" width="25.81640625" customWidth="1"/>
  </cols>
  <sheetData>
    <row r="1" spans="1:46" ht="14.5" customHeight="1" thickBot="1" x14ac:dyDescent="0.4">
      <c r="A1" s="343"/>
      <c r="B1" s="343"/>
      <c r="E1" s="641" t="s">
        <v>462</v>
      </c>
      <c r="F1" s="642"/>
      <c r="G1" s="642"/>
      <c r="H1" s="642"/>
      <c r="AT1" s="9"/>
    </row>
    <row r="2" spans="1:46" s="30" customFormat="1" ht="61.5" customHeight="1" thickBot="1" x14ac:dyDescent="0.4">
      <c r="A2" s="227" t="s">
        <v>164</v>
      </c>
      <c r="B2" s="192" t="s">
        <v>165</v>
      </c>
      <c r="C2" s="192" t="s">
        <v>166</v>
      </c>
      <c r="D2" s="59" t="s">
        <v>476</v>
      </c>
      <c r="E2" s="57" t="str">
        <f>'Service Area &amp; Consortium_Feb20'!E3</f>
        <v>Partner Organization 1 (Name)</v>
      </c>
      <c r="F2" s="57" t="str">
        <f>'Service Area &amp; Consortium_Feb20'!F3</f>
        <v>Partner Organization 2 (Name)</v>
      </c>
      <c r="G2" s="57" t="str">
        <f>'Service Area &amp; Consortium_Feb20'!G3</f>
        <v>Partner Organization 3 (Name)</v>
      </c>
      <c r="H2" s="57" t="str">
        <f>'Service Area &amp; Consortium_Feb20'!H3</f>
        <v>Partner Organization 4 (Name)</v>
      </c>
      <c r="I2" s="57" t="str">
        <f>'Service Area &amp; Consortium_Feb20'!I3</f>
        <v>Partner Organization 5 (Name)</v>
      </c>
      <c r="J2" s="57" t="str">
        <f>'Service Area &amp; Consortium_Feb20'!J3</f>
        <v>Partner Organization 6 (Name)</v>
      </c>
      <c r="K2" s="57" t="str">
        <f>'Service Area &amp; Consortium_Feb20'!K3</f>
        <v xml:space="preserve">Partner Organization 7 (Name) </v>
      </c>
      <c r="L2" s="57" t="str">
        <f>'Service Area &amp; Consortium_Feb20'!L3</f>
        <v>Partner Organization 8 (Name)</v>
      </c>
      <c r="M2" s="57" t="str">
        <f>'Service Area &amp; Consortium_Feb20'!M3</f>
        <v>Partner Organization 9 (Name)</v>
      </c>
      <c r="N2" s="57" t="str">
        <f>'Service Area &amp; Consortium_Feb20'!N3</f>
        <v>Partner Organization 10 (Name)</v>
      </c>
      <c r="O2" s="57" t="str">
        <f>'Service Area &amp; Consortium_Feb20'!O3</f>
        <v xml:space="preserve">Partner Organization 11 (Name) </v>
      </c>
      <c r="P2" s="57" t="str">
        <f>'Service Area &amp; Consortium_Feb20'!P3</f>
        <v>Partner Organization 12 (Name)</v>
      </c>
      <c r="Q2" s="57" t="str">
        <f>'Service Area &amp; Consortium_Feb20'!Q3</f>
        <v>Partner Organization 13 (Name)</v>
      </c>
      <c r="R2" s="57" t="str">
        <f>'Service Area &amp; Consortium_Feb20'!R3</f>
        <v>Partner Organization 14 (Name)</v>
      </c>
      <c r="S2" s="57" t="str">
        <f>'Service Area &amp; Consortium_Feb20'!S3</f>
        <v xml:space="preserve">Partner Organization 15 (Name) </v>
      </c>
      <c r="T2" s="57" t="str">
        <f>'Service Area &amp; Consortium_Feb20'!T3</f>
        <v>Partner Organization 16 (Name)</v>
      </c>
      <c r="U2" s="57" t="str">
        <f>'Service Area &amp; Consortium_Feb20'!U3</f>
        <v>Partner Organization 17 (Name)</v>
      </c>
      <c r="V2" s="57" t="str">
        <f>'Service Area &amp; Consortium_Feb20'!V3</f>
        <v>Partner Organization 18 (Name)</v>
      </c>
      <c r="W2" s="57" t="str">
        <f>'Service Area &amp; Consortium_Feb20'!W3</f>
        <v xml:space="preserve">Partner Organization 19 (Name) </v>
      </c>
      <c r="X2" s="57" t="str">
        <f>'Service Area &amp; Consortium_Feb20'!X3</f>
        <v>Partner Organization 20 (Name)</v>
      </c>
      <c r="Y2" s="57" t="str">
        <f>'Service Area &amp; Consortium_Feb20'!Y3</f>
        <v>Partner Organization 21 (Name)</v>
      </c>
      <c r="Z2" s="57" t="str">
        <f>'Service Area &amp; Consortium_Feb20'!Z3</f>
        <v>Partner Organization 22 (Name)</v>
      </c>
      <c r="AA2" s="57" t="str">
        <f>'Service Area &amp; Consortium_Feb20'!AA3</f>
        <v xml:space="preserve">Partner Organization 23 (Name) </v>
      </c>
      <c r="AB2" s="57" t="str">
        <f>'Service Area &amp; Consortium_Feb20'!AB3</f>
        <v>Partner Organization 24 (Name)</v>
      </c>
      <c r="AC2" s="57" t="str">
        <f>'Service Area &amp; Consortium_Feb20'!AC3</f>
        <v>Partner Organization 25 (Name)</v>
      </c>
      <c r="AD2" s="57" t="str">
        <f>'Service Area &amp; Consortium_Feb20'!AD3</f>
        <v>Partner Organization 26 (Name)</v>
      </c>
      <c r="AE2" s="57" t="str">
        <f>'Service Area &amp; Consortium_Feb20'!AE3</f>
        <v xml:space="preserve">Partner Organization 27 (Name) </v>
      </c>
      <c r="AF2" s="57" t="str">
        <f>'Service Area &amp; Consortium_Feb20'!AF3</f>
        <v>Partner Organization 28 (Name)</v>
      </c>
      <c r="AG2" s="57" t="str">
        <f>'Service Area &amp; Consortium_Feb20'!AG3</f>
        <v>Partner Organization 29 (Name)</v>
      </c>
      <c r="AH2" s="57" t="str">
        <f>'Service Area &amp; Consortium_Feb20'!AH3</f>
        <v>Partner Organization 30 (Name)</v>
      </c>
      <c r="AI2" s="57" t="str">
        <f>'Service Area &amp; Consortium_Feb20'!AI3</f>
        <v xml:space="preserve">Partner Organization 31 (Name) </v>
      </c>
      <c r="AJ2" s="57" t="str">
        <f>'Service Area &amp; Consortium_Feb20'!AJ3</f>
        <v>Partner Organization 32 (Name)</v>
      </c>
      <c r="AK2" s="57" t="str">
        <f>'Service Area &amp; Consortium_Feb20'!AK3</f>
        <v>Partner Organization 33 (Name)</v>
      </c>
      <c r="AL2" s="57" t="str">
        <f>'Service Area &amp; Consortium_Feb20'!AL3</f>
        <v>Partner Organization 34 (Name)</v>
      </c>
      <c r="AM2" s="57" t="str">
        <f>'Service Area &amp; Consortium_Feb20'!AM3</f>
        <v>Partner Organization 35 (Name)</v>
      </c>
      <c r="AN2" s="57" t="str">
        <f>'Service Area &amp; Consortium_Feb20'!AN3</f>
        <v xml:space="preserve">Partner Organization 36 (Name) </v>
      </c>
      <c r="AO2" s="57" t="str">
        <f>'Service Area &amp; Consortium_Feb20'!AO3</f>
        <v>Partner Organization 37 (Name)</v>
      </c>
      <c r="AP2" s="57" t="str">
        <f>'Service Area &amp; Consortium_Feb20'!AP3</f>
        <v>Partner Organization 38 (Name)</v>
      </c>
      <c r="AQ2" s="57" t="str">
        <f>'Service Area &amp; Consortium_Feb20'!AQ3</f>
        <v>Partner Organization 39 (Name)</v>
      </c>
      <c r="AR2" s="57" t="str">
        <f>'Service Area &amp; Consortium_Feb20'!AR3</f>
        <v xml:space="preserve">Partner Organization 40 (Name) </v>
      </c>
      <c r="AS2" s="192" t="s">
        <v>448</v>
      </c>
      <c r="AT2" s="226" t="s">
        <v>449</v>
      </c>
    </row>
    <row r="3" spans="1:46" ht="58" x14ac:dyDescent="0.35">
      <c r="A3" s="541" t="s">
        <v>477</v>
      </c>
      <c r="B3" s="667" t="s">
        <v>478</v>
      </c>
      <c r="C3" s="118" t="s">
        <v>354</v>
      </c>
      <c r="D3" s="655"/>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7"/>
    </row>
    <row r="4" spans="1:46" x14ac:dyDescent="0.35">
      <c r="A4" s="542"/>
      <c r="B4" s="668"/>
      <c r="C4" s="119" t="s">
        <v>355</v>
      </c>
      <c r="D4" s="635"/>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7"/>
    </row>
    <row r="5" spans="1:46" x14ac:dyDescent="0.35">
      <c r="A5" s="542"/>
      <c r="B5" s="668"/>
      <c r="C5" s="19" t="s">
        <v>356</v>
      </c>
      <c r="D5" s="393">
        <f t="shared" ref="D5:D11" si="0">SUM(E5:AR5)</f>
        <v>0</v>
      </c>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81"/>
      <c r="AS5" s="504"/>
      <c r="AT5" s="504"/>
    </row>
    <row r="6" spans="1:46" x14ac:dyDescent="0.35">
      <c r="A6" s="542"/>
      <c r="B6" s="668"/>
      <c r="C6" s="19" t="s">
        <v>357</v>
      </c>
      <c r="D6" s="393">
        <f t="shared" si="0"/>
        <v>0</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81"/>
      <c r="AS6" s="504"/>
      <c r="AT6" s="504"/>
    </row>
    <row r="7" spans="1:46" x14ac:dyDescent="0.35">
      <c r="A7" s="542"/>
      <c r="B7" s="668"/>
      <c r="C7" s="19" t="s">
        <v>358</v>
      </c>
      <c r="D7" s="393">
        <f t="shared" si="0"/>
        <v>0</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81"/>
      <c r="AS7" s="504"/>
      <c r="AT7" s="504"/>
    </row>
    <row r="8" spans="1:46" x14ac:dyDescent="0.35">
      <c r="A8" s="542"/>
      <c r="B8" s="668"/>
      <c r="C8" s="19" t="s">
        <v>359</v>
      </c>
      <c r="D8" s="394">
        <f t="shared" si="0"/>
        <v>0</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81"/>
      <c r="AS8" s="504"/>
      <c r="AT8" s="504"/>
    </row>
    <row r="9" spans="1:46" ht="29" x14ac:dyDescent="0.35">
      <c r="A9" s="542"/>
      <c r="B9" s="668"/>
      <c r="C9" s="19" t="s">
        <v>360</v>
      </c>
      <c r="D9" s="393">
        <f t="shared" si="0"/>
        <v>0</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81"/>
      <c r="AS9" s="504"/>
      <c r="AT9" s="504"/>
    </row>
    <row r="10" spans="1:46" x14ac:dyDescent="0.35">
      <c r="A10" s="542"/>
      <c r="B10" s="668"/>
      <c r="C10" s="19" t="s">
        <v>361</v>
      </c>
      <c r="D10" s="393">
        <f t="shared" si="0"/>
        <v>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81"/>
      <c r="AS10" s="504"/>
      <c r="AT10" s="504"/>
    </row>
    <row r="11" spans="1:46" x14ac:dyDescent="0.35">
      <c r="A11" s="542"/>
      <c r="B11" s="668"/>
      <c r="C11" s="19" t="s">
        <v>362</v>
      </c>
      <c r="D11" s="393">
        <f t="shared" si="0"/>
        <v>0</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81"/>
      <c r="AS11" s="504"/>
      <c r="AT11" s="504"/>
    </row>
    <row r="12" spans="1:46" ht="15" thickBot="1" x14ac:dyDescent="0.4">
      <c r="A12" s="542"/>
      <c r="B12" s="668"/>
      <c r="C12" s="120" t="s">
        <v>255</v>
      </c>
      <c r="D12" s="384">
        <f>SUM(D5:D11)</f>
        <v>0</v>
      </c>
      <c r="E12" s="84">
        <f t="shared" ref="E12:AR12" si="1">SUM(E5:E11)</f>
        <v>0</v>
      </c>
      <c r="F12" s="84">
        <f>SUM(F5:F11)</f>
        <v>0</v>
      </c>
      <c r="G12" s="84">
        <f t="shared" si="1"/>
        <v>0</v>
      </c>
      <c r="H12" s="84">
        <f t="shared" si="1"/>
        <v>0</v>
      </c>
      <c r="I12" s="84">
        <f t="shared" si="1"/>
        <v>0</v>
      </c>
      <c r="J12" s="84">
        <f t="shared" si="1"/>
        <v>0</v>
      </c>
      <c r="K12" s="84">
        <f t="shared" si="1"/>
        <v>0</v>
      </c>
      <c r="L12" s="84">
        <f t="shared" si="1"/>
        <v>0</v>
      </c>
      <c r="M12" s="84">
        <f t="shared" si="1"/>
        <v>0</v>
      </c>
      <c r="N12" s="84">
        <f t="shared" si="1"/>
        <v>0</v>
      </c>
      <c r="O12" s="84">
        <f t="shared" si="1"/>
        <v>0</v>
      </c>
      <c r="P12" s="84">
        <f t="shared" si="1"/>
        <v>0</v>
      </c>
      <c r="Q12" s="84">
        <f t="shared" si="1"/>
        <v>0</v>
      </c>
      <c r="R12" s="84">
        <f t="shared" si="1"/>
        <v>0</v>
      </c>
      <c r="S12" s="84">
        <f t="shared" si="1"/>
        <v>0</v>
      </c>
      <c r="T12" s="84">
        <f t="shared" si="1"/>
        <v>0</v>
      </c>
      <c r="U12" s="84">
        <f t="shared" si="1"/>
        <v>0</v>
      </c>
      <c r="V12" s="84">
        <f t="shared" si="1"/>
        <v>0</v>
      </c>
      <c r="W12" s="84">
        <f t="shared" si="1"/>
        <v>0</v>
      </c>
      <c r="X12" s="84">
        <f t="shared" si="1"/>
        <v>0</v>
      </c>
      <c r="Y12" s="84">
        <f t="shared" si="1"/>
        <v>0</v>
      </c>
      <c r="Z12" s="84">
        <f t="shared" si="1"/>
        <v>0</v>
      </c>
      <c r="AA12" s="84">
        <f t="shared" si="1"/>
        <v>0</v>
      </c>
      <c r="AB12" s="84">
        <f t="shared" si="1"/>
        <v>0</v>
      </c>
      <c r="AC12" s="84">
        <f t="shared" si="1"/>
        <v>0</v>
      </c>
      <c r="AD12" s="84">
        <f t="shared" si="1"/>
        <v>0</v>
      </c>
      <c r="AE12" s="84">
        <f t="shared" si="1"/>
        <v>0</v>
      </c>
      <c r="AF12" s="84">
        <f t="shared" si="1"/>
        <v>0</v>
      </c>
      <c r="AG12" s="84">
        <f t="shared" si="1"/>
        <v>0</v>
      </c>
      <c r="AH12" s="84">
        <f t="shared" si="1"/>
        <v>0</v>
      </c>
      <c r="AI12" s="84">
        <f t="shared" si="1"/>
        <v>0</v>
      </c>
      <c r="AJ12" s="84">
        <f t="shared" si="1"/>
        <v>0</v>
      </c>
      <c r="AK12" s="84">
        <f t="shared" si="1"/>
        <v>0</v>
      </c>
      <c r="AL12" s="84">
        <f t="shared" si="1"/>
        <v>0</v>
      </c>
      <c r="AM12" s="84">
        <f t="shared" si="1"/>
        <v>0</v>
      </c>
      <c r="AN12" s="84">
        <f t="shared" si="1"/>
        <v>0</v>
      </c>
      <c r="AO12" s="84">
        <f t="shared" si="1"/>
        <v>0</v>
      </c>
      <c r="AP12" s="84">
        <f t="shared" si="1"/>
        <v>0</v>
      </c>
      <c r="AQ12" s="84">
        <f t="shared" si="1"/>
        <v>0</v>
      </c>
      <c r="AR12" s="103">
        <f t="shared" si="1"/>
        <v>0</v>
      </c>
      <c r="AS12" s="505"/>
      <c r="AT12" s="505"/>
    </row>
    <row r="13" spans="1:46" ht="25.5" customHeight="1" x14ac:dyDescent="0.35">
      <c r="A13" s="542"/>
      <c r="B13" s="668"/>
      <c r="C13" s="89" t="s">
        <v>363</v>
      </c>
      <c r="D13" s="648"/>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50"/>
    </row>
    <row r="14" spans="1:46" x14ac:dyDescent="0.35">
      <c r="A14" s="542"/>
      <c r="B14" s="668"/>
      <c r="C14" s="19" t="s">
        <v>356</v>
      </c>
      <c r="D14" s="393">
        <f t="shared" ref="D14:D20" si="2">SUM(E14:AR14)</f>
        <v>0</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81"/>
      <c r="AS14" s="504"/>
      <c r="AT14" s="295"/>
    </row>
    <row r="15" spans="1:46" x14ac:dyDescent="0.35">
      <c r="A15" s="542"/>
      <c r="B15" s="668"/>
      <c r="C15" s="19" t="s">
        <v>357</v>
      </c>
      <c r="D15" s="393">
        <f t="shared" si="2"/>
        <v>0</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81"/>
      <c r="AS15" s="504"/>
      <c r="AT15" s="295"/>
    </row>
    <row r="16" spans="1:46" x14ac:dyDescent="0.35">
      <c r="A16" s="542"/>
      <c r="B16" s="668"/>
      <c r="C16" s="19" t="s">
        <v>358</v>
      </c>
      <c r="D16" s="393">
        <f t="shared" si="2"/>
        <v>0</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81"/>
      <c r="AS16" s="504"/>
      <c r="AT16" s="295"/>
    </row>
    <row r="17" spans="1:46" x14ac:dyDescent="0.35">
      <c r="A17" s="542"/>
      <c r="B17" s="668"/>
      <c r="C17" s="19" t="s">
        <v>359</v>
      </c>
      <c r="D17" s="394">
        <f t="shared" si="2"/>
        <v>0</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81"/>
      <c r="AS17" s="504"/>
      <c r="AT17" s="295"/>
    </row>
    <row r="18" spans="1:46" ht="29" x14ac:dyDescent="0.35">
      <c r="A18" s="542"/>
      <c r="B18" s="668"/>
      <c r="C18" s="19" t="s">
        <v>360</v>
      </c>
      <c r="D18" s="393">
        <f t="shared" si="2"/>
        <v>0</v>
      </c>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81"/>
      <c r="AS18" s="295"/>
      <c r="AT18" s="295"/>
    </row>
    <row r="19" spans="1:46" x14ac:dyDescent="0.35">
      <c r="A19" s="542"/>
      <c r="B19" s="668"/>
      <c r="C19" s="19" t="s">
        <v>361</v>
      </c>
      <c r="D19" s="393">
        <f t="shared" si="2"/>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81"/>
      <c r="AS19" s="295"/>
      <c r="AT19" s="295"/>
    </row>
    <row r="20" spans="1:46" x14ac:dyDescent="0.35">
      <c r="A20" s="542"/>
      <c r="B20" s="668"/>
      <c r="C20" s="19" t="s">
        <v>362</v>
      </c>
      <c r="D20" s="393">
        <f t="shared" si="2"/>
        <v>0</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81"/>
      <c r="AS20" s="295"/>
      <c r="AT20" s="295"/>
    </row>
    <row r="21" spans="1:46" ht="15" thickBot="1" x14ac:dyDescent="0.4">
      <c r="A21" s="632"/>
      <c r="B21" s="669"/>
      <c r="C21" s="82" t="s">
        <v>255</v>
      </c>
      <c r="D21" s="384">
        <f>SUM(D14:D20)</f>
        <v>0</v>
      </c>
      <c r="E21" s="84">
        <f t="shared" ref="E21:AR21" si="3">SUM(E14:E20)</f>
        <v>0</v>
      </c>
      <c r="F21" s="84">
        <f t="shared" si="3"/>
        <v>0</v>
      </c>
      <c r="G21" s="84">
        <f t="shared" si="3"/>
        <v>0</v>
      </c>
      <c r="H21" s="84">
        <f t="shared" si="3"/>
        <v>0</v>
      </c>
      <c r="I21" s="84">
        <f t="shared" si="3"/>
        <v>0</v>
      </c>
      <c r="J21" s="84">
        <f t="shared" si="3"/>
        <v>0</v>
      </c>
      <c r="K21" s="84">
        <f t="shared" si="3"/>
        <v>0</v>
      </c>
      <c r="L21" s="84">
        <f t="shared" si="3"/>
        <v>0</v>
      </c>
      <c r="M21" s="84">
        <f t="shared" si="3"/>
        <v>0</v>
      </c>
      <c r="N21" s="84">
        <f t="shared" si="3"/>
        <v>0</v>
      </c>
      <c r="O21" s="84">
        <f t="shared" si="3"/>
        <v>0</v>
      </c>
      <c r="P21" s="84">
        <f t="shared" si="3"/>
        <v>0</v>
      </c>
      <c r="Q21" s="84">
        <f t="shared" si="3"/>
        <v>0</v>
      </c>
      <c r="R21" s="84">
        <f t="shared" si="3"/>
        <v>0</v>
      </c>
      <c r="S21" s="84">
        <f t="shared" si="3"/>
        <v>0</v>
      </c>
      <c r="T21" s="84">
        <f t="shared" si="3"/>
        <v>0</v>
      </c>
      <c r="U21" s="84">
        <f t="shared" si="3"/>
        <v>0</v>
      </c>
      <c r="V21" s="84">
        <f t="shared" si="3"/>
        <v>0</v>
      </c>
      <c r="W21" s="84">
        <f t="shared" si="3"/>
        <v>0</v>
      </c>
      <c r="X21" s="84">
        <f t="shared" si="3"/>
        <v>0</v>
      </c>
      <c r="Y21" s="84">
        <f t="shared" si="3"/>
        <v>0</v>
      </c>
      <c r="Z21" s="84">
        <f t="shared" si="3"/>
        <v>0</v>
      </c>
      <c r="AA21" s="84">
        <f t="shared" si="3"/>
        <v>0</v>
      </c>
      <c r="AB21" s="84">
        <f t="shared" si="3"/>
        <v>0</v>
      </c>
      <c r="AC21" s="84">
        <f t="shared" si="3"/>
        <v>0</v>
      </c>
      <c r="AD21" s="84">
        <f t="shared" si="3"/>
        <v>0</v>
      </c>
      <c r="AE21" s="84">
        <f t="shared" si="3"/>
        <v>0</v>
      </c>
      <c r="AF21" s="84">
        <f t="shared" si="3"/>
        <v>0</v>
      </c>
      <c r="AG21" s="84">
        <f t="shared" si="3"/>
        <v>0</v>
      </c>
      <c r="AH21" s="84">
        <f t="shared" si="3"/>
        <v>0</v>
      </c>
      <c r="AI21" s="84">
        <f t="shared" si="3"/>
        <v>0</v>
      </c>
      <c r="AJ21" s="84">
        <f t="shared" si="3"/>
        <v>0</v>
      </c>
      <c r="AK21" s="84">
        <f t="shared" si="3"/>
        <v>0</v>
      </c>
      <c r="AL21" s="84">
        <f t="shared" si="3"/>
        <v>0</v>
      </c>
      <c r="AM21" s="84">
        <f t="shared" si="3"/>
        <v>0</v>
      </c>
      <c r="AN21" s="84">
        <f t="shared" si="3"/>
        <v>0</v>
      </c>
      <c r="AO21" s="84">
        <f t="shared" si="3"/>
        <v>0</v>
      </c>
      <c r="AP21" s="84">
        <f t="shared" si="3"/>
        <v>0</v>
      </c>
      <c r="AQ21" s="84">
        <f t="shared" si="3"/>
        <v>0</v>
      </c>
      <c r="AR21" s="103">
        <f t="shared" si="3"/>
        <v>0</v>
      </c>
      <c r="AS21" s="296"/>
      <c r="AT21" s="296"/>
    </row>
    <row r="22" spans="1:46" ht="60" customHeight="1" x14ac:dyDescent="0.35">
      <c r="A22" s="543" t="s">
        <v>364</v>
      </c>
      <c r="B22" s="661" t="s">
        <v>365</v>
      </c>
      <c r="C22" s="74" t="s">
        <v>366</v>
      </c>
      <c r="D22" s="670"/>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2"/>
    </row>
    <row r="23" spans="1:46" x14ac:dyDescent="0.35">
      <c r="A23" s="544"/>
      <c r="B23" s="662"/>
      <c r="C23" s="60" t="s">
        <v>367</v>
      </c>
      <c r="D23" s="673"/>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5"/>
    </row>
    <row r="24" spans="1:46" x14ac:dyDescent="0.35">
      <c r="A24" s="544"/>
      <c r="B24" s="662"/>
      <c r="C24" s="19" t="s">
        <v>356</v>
      </c>
      <c r="D24" s="364">
        <f t="shared" ref="D24:D31" si="4">SUM(E24:AR24)</f>
        <v>0</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286"/>
      <c r="AT24" s="506"/>
    </row>
    <row r="25" spans="1:46" x14ac:dyDescent="0.35">
      <c r="A25" s="544"/>
      <c r="B25" s="662"/>
      <c r="C25" s="259" t="s">
        <v>357</v>
      </c>
      <c r="D25" s="367">
        <f t="shared" si="4"/>
        <v>0</v>
      </c>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286"/>
      <c r="AT25" s="506"/>
    </row>
    <row r="26" spans="1:46" x14ac:dyDescent="0.35">
      <c r="A26" s="544"/>
      <c r="B26" s="662"/>
      <c r="C26" s="259" t="s">
        <v>358</v>
      </c>
      <c r="D26" s="364">
        <f t="shared" si="4"/>
        <v>0</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286"/>
      <c r="AT26" s="506"/>
    </row>
    <row r="27" spans="1:46" x14ac:dyDescent="0.35">
      <c r="A27" s="544"/>
      <c r="B27" s="662"/>
      <c r="C27" s="259" t="s">
        <v>359</v>
      </c>
      <c r="D27" s="365">
        <f t="shared" si="4"/>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286"/>
      <c r="AT27" s="506"/>
    </row>
    <row r="28" spans="1:46" ht="29" x14ac:dyDescent="0.35">
      <c r="A28" s="544"/>
      <c r="B28" s="662"/>
      <c r="C28" s="259" t="s">
        <v>360</v>
      </c>
      <c r="D28" s="364">
        <f t="shared" si="4"/>
        <v>0</v>
      </c>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286"/>
      <c r="AT28" s="506"/>
    </row>
    <row r="29" spans="1:46" x14ac:dyDescent="0.35">
      <c r="A29" s="544"/>
      <c r="B29" s="662"/>
      <c r="C29" s="267" t="s">
        <v>361</v>
      </c>
      <c r="D29" s="364">
        <f t="shared" si="4"/>
        <v>0</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286"/>
      <c r="AT29" s="506"/>
    </row>
    <row r="30" spans="1:46" ht="15.75" customHeight="1" x14ac:dyDescent="0.35">
      <c r="A30" s="544"/>
      <c r="B30" s="662"/>
      <c r="C30" s="267" t="s">
        <v>362</v>
      </c>
      <c r="D30" s="364">
        <f t="shared" si="4"/>
        <v>0</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286"/>
      <c r="AT30" s="506"/>
    </row>
    <row r="31" spans="1:46" x14ac:dyDescent="0.35">
      <c r="A31" s="544"/>
      <c r="B31" s="662"/>
      <c r="C31" s="416" t="s">
        <v>368</v>
      </c>
      <c r="D31" s="368">
        <f t="shared" si="4"/>
        <v>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286"/>
      <c r="AT31" s="506"/>
    </row>
    <row r="32" spans="1:46" x14ac:dyDescent="0.35">
      <c r="A32" s="544"/>
      <c r="B32" s="662"/>
      <c r="C32" s="417" t="s">
        <v>317</v>
      </c>
      <c r="D32" s="272" t="str">
        <f>_xlfn.TEXTJOIN(", ",TRUE,E32:AR32)</f>
        <v/>
      </c>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286"/>
      <c r="AT32" s="506"/>
    </row>
    <row r="33" spans="1:46" x14ac:dyDescent="0.35">
      <c r="A33" s="544"/>
      <c r="B33" s="662"/>
      <c r="C33" s="416" t="s">
        <v>369</v>
      </c>
      <c r="D33" s="368">
        <f t="shared" ref="D33" si="5">SUM(E33:AR33)</f>
        <v>0</v>
      </c>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286"/>
      <c r="AT33" s="506"/>
    </row>
    <row r="34" spans="1:46" x14ac:dyDescent="0.35">
      <c r="A34" s="544"/>
      <c r="B34" s="662"/>
      <c r="C34" s="417" t="s">
        <v>319</v>
      </c>
      <c r="D34" s="272" t="str">
        <f>_xlfn.TEXTJOIN(", ",TRUE,E34:AR34)</f>
        <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286"/>
      <c r="AT34" s="506"/>
    </row>
    <row r="35" spans="1:46" x14ac:dyDescent="0.35">
      <c r="A35" s="544"/>
      <c r="B35" s="662"/>
      <c r="C35" s="416" t="s">
        <v>370</v>
      </c>
      <c r="D35" s="368">
        <f>SUM(E35:AR35)</f>
        <v>0</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286"/>
      <c r="AT35" s="506"/>
    </row>
    <row r="36" spans="1:46" x14ac:dyDescent="0.35">
      <c r="A36" s="544"/>
      <c r="B36" s="662"/>
      <c r="C36" s="417" t="s">
        <v>342</v>
      </c>
      <c r="D36" s="272" t="str">
        <f>_xlfn.TEXTJOIN(", ",TRUE,E36:AR36)</f>
        <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286"/>
      <c r="AT36" s="506"/>
    </row>
    <row r="37" spans="1:46" ht="15" thickBot="1" x14ac:dyDescent="0.4">
      <c r="A37" s="544"/>
      <c r="B37" s="662"/>
      <c r="C37" s="260" t="s">
        <v>255</v>
      </c>
      <c r="D37" s="426">
        <f>SUM(D24:D31,D33,D35)</f>
        <v>0</v>
      </c>
      <c r="E37" s="426">
        <f t="shared" ref="E37:AR37" si="6">SUM(E24:E31,E33,E35)</f>
        <v>0</v>
      </c>
      <c r="F37" s="426">
        <f t="shared" si="6"/>
        <v>0</v>
      </c>
      <c r="G37" s="426">
        <f t="shared" si="6"/>
        <v>0</v>
      </c>
      <c r="H37" s="426">
        <f t="shared" si="6"/>
        <v>0</v>
      </c>
      <c r="I37" s="426">
        <f t="shared" si="6"/>
        <v>0</v>
      </c>
      <c r="J37" s="426">
        <f t="shared" si="6"/>
        <v>0</v>
      </c>
      <c r="K37" s="426">
        <f t="shared" si="6"/>
        <v>0</v>
      </c>
      <c r="L37" s="426">
        <f t="shared" si="6"/>
        <v>0</v>
      </c>
      <c r="M37" s="426">
        <f t="shared" si="6"/>
        <v>0</v>
      </c>
      <c r="N37" s="426">
        <f t="shared" si="6"/>
        <v>0</v>
      </c>
      <c r="O37" s="426">
        <f t="shared" si="6"/>
        <v>0</v>
      </c>
      <c r="P37" s="426">
        <f t="shared" si="6"/>
        <v>0</v>
      </c>
      <c r="Q37" s="426">
        <f t="shared" si="6"/>
        <v>0</v>
      </c>
      <c r="R37" s="426">
        <f t="shared" si="6"/>
        <v>0</v>
      </c>
      <c r="S37" s="426">
        <f t="shared" si="6"/>
        <v>0</v>
      </c>
      <c r="T37" s="426">
        <f t="shared" si="6"/>
        <v>0</v>
      </c>
      <c r="U37" s="426">
        <f t="shared" si="6"/>
        <v>0</v>
      </c>
      <c r="V37" s="426">
        <f t="shared" si="6"/>
        <v>0</v>
      </c>
      <c r="W37" s="426">
        <f t="shared" si="6"/>
        <v>0</v>
      </c>
      <c r="X37" s="426">
        <f t="shared" si="6"/>
        <v>0</v>
      </c>
      <c r="Y37" s="426">
        <f t="shared" si="6"/>
        <v>0</v>
      </c>
      <c r="Z37" s="426">
        <f t="shared" si="6"/>
        <v>0</v>
      </c>
      <c r="AA37" s="426">
        <f t="shared" si="6"/>
        <v>0</v>
      </c>
      <c r="AB37" s="426">
        <f t="shared" si="6"/>
        <v>0</v>
      </c>
      <c r="AC37" s="426">
        <f t="shared" si="6"/>
        <v>0</v>
      </c>
      <c r="AD37" s="426">
        <f t="shared" si="6"/>
        <v>0</v>
      </c>
      <c r="AE37" s="426">
        <f t="shared" si="6"/>
        <v>0</v>
      </c>
      <c r="AF37" s="426">
        <f t="shared" si="6"/>
        <v>0</v>
      </c>
      <c r="AG37" s="426">
        <f t="shared" si="6"/>
        <v>0</v>
      </c>
      <c r="AH37" s="426">
        <f t="shared" si="6"/>
        <v>0</v>
      </c>
      <c r="AI37" s="426">
        <f t="shared" si="6"/>
        <v>0</v>
      </c>
      <c r="AJ37" s="426">
        <f t="shared" si="6"/>
        <v>0</v>
      </c>
      <c r="AK37" s="426">
        <f t="shared" si="6"/>
        <v>0</v>
      </c>
      <c r="AL37" s="426">
        <f t="shared" si="6"/>
        <v>0</v>
      </c>
      <c r="AM37" s="426">
        <f t="shared" si="6"/>
        <v>0</v>
      </c>
      <c r="AN37" s="426">
        <f t="shared" si="6"/>
        <v>0</v>
      </c>
      <c r="AO37" s="426">
        <f t="shared" si="6"/>
        <v>0</v>
      </c>
      <c r="AP37" s="426">
        <f t="shared" si="6"/>
        <v>0</v>
      </c>
      <c r="AQ37" s="426">
        <f t="shared" si="6"/>
        <v>0</v>
      </c>
      <c r="AR37" s="426">
        <f t="shared" si="6"/>
        <v>0</v>
      </c>
      <c r="AS37" s="332"/>
      <c r="AT37" s="507"/>
    </row>
    <row r="38" spans="1:46" ht="23.25" customHeight="1" thickBot="1" x14ac:dyDescent="0.4">
      <c r="A38" s="544"/>
      <c r="B38" s="662"/>
      <c r="C38" s="18" t="s">
        <v>371</v>
      </c>
      <c r="D38" s="648"/>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76"/>
      <c r="AT38" s="677"/>
    </row>
    <row r="39" spans="1:46" x14ac:dyDescent="0.35">
      <c r="A39" s="544"/>
      <c r="B39" s="662"/>
      <c r="C39" s="19" t="s">
        <v>356</v>
      </c>
      <c r="D39" s="396">
        <f t="shared" ref="D39:D46" si="7">SUM(E39:AR39)</f>
        <v>0</v>
      </c>
      <c r="E39" s="155"/>
      <c r="F39" s="156"/>
      <c r="G39" s="156"/>
      <c r="H39" s="156"/>
      <c r="I39" s="156"/>
      <c r="J39" s="155"/>
      <c r="K39" s="156"/>
      <c r="L39" s="156"/>
      <c r="M39" s="156"/>
      <c r="N39" s="156"/>
      <c r="O39" s="155"/>
      <c r="P39" s="156"/>
      <c r="Q39" s="156"/>
      <c r="R39" s="156"/>
      <c r="S39" s="156"/>
      <c r="T39" s="155"/>
      <c r="U39" s="156"/>
      <c r="V39" s="156"/>
      <c r="W39" s="156"/>
      <c r="X39" s="156"/>
      <c r="Y39" s="155"/>
      <c r="Z39" s="156"/>
      <c r="AA39" s="156"/>
      <c r="AB39" s="156"/>
      <c r="AC39" s="156"/>
      <c r="AD39" s="155"/>
      <c r="AE39" s="156"/>
      <c r="AF39" s="156"/>
      <c r="AG39" s="156"/>
      <c r="AH39" s="156"/>
      <c r="AI39" s="155"/>
      <c r="AJ39" s="156"/>
      <c r="AK39" s="156"/>
      <c r="AL39" s="156"/>
      <c r="AM39" s="156"/>
      <c r="AN39" s="155"/>
      <c r="AO39" s="156"/>
      <c r="AP39" s="156"/>
      <c r="AQ39" s="156"/>
      <c r="AR39" s="157"/>
      <c r="AS39" s="344"/>
      <c r="AT39" s="508"/>
    </row>
    <row r="40" spans="1:46" x14ac:dyDescent="0.35">
      <c r="A40" s="544"/>
      <c r="B40" s="662"/>
      <c r="C40" s="19" t="s">
        <v>357</v>
      </c>
      <c r="D40" s="396">
        <f t="shared" si="7"/>
        <v>0</v>
      </c>
      <c r="E40" s="155"/>
      <c r="F40" s="156"/>
      <c r="G40" s="156"/>
      <c r="H40" s="156"/>
      <c r="I40" s="156"/>
      <c r="J40" s="155"/>
      <c r="K40" s="156"/>
      <c r="L40" s="156"/>
      <c r="M40" s="156"/>
      <c r="N40" s="156"/>
      <c r="O40" s="155"/>
      <c r="P40" s="156"/>
      <c r="Q40" s="156"/>
      <c r="R40" s="156"/>
      <c r="S40" s="156"/>
      <c r="T40" s="155"/>
      <c r="U40" s="156"/>
      <c r="V40" s="156"/>
      <c r="W40" s="156"/>
      <c r="X40" s="156"/>
      <c r="Y40" s="155"/>
      <c r="Z40" s="156"/>
      <c r="AA40" s="156"/>
      <c r="AB40" s="156"/>
      <c r="AC40" s="156"/>
      <c r="AD40" s="155"/>
      <c r="AE40" s="156"/>
      <c r="AF40" s="156"/>
      <c r="AG40" s="156"/>
      <c r="AH40" s="156"/>
      <c r="AI40" s="155"/>
      <c r="AJ40" s="156"/>
      <c r="AK40" s="156"/>
      <c r="AL40" s="156"/>
      <c r="AM40" s="156"/>
      <c r="AN40" s="155"/>
      <c r="AO40" s="156"/>
      <c r="AP40" s="156"/>
      <c r="AQ40" s="156"/>
      <c r="AR40" s="157"/>
      <c r="AS40" s="317"/>
      <c r="AT40" s="286"/>
    </row>
    <row r="41" spans="1:46" x14ac:dyDescent="0.35">
      <c r="A41" s="544"/>
      <c r="B41" s="662"/>
      <c r="C41" s="19" t="s">
        <v>358</v>
      </c>
      <c r="D41" s="396">
        <f t="shared" si="7"/>
        <v>0</v>
      </c>
      <c r="E41" s="155"/>
      <c r="F41" s="156"/>
      <c r="G41" s="156"/>
      <c r="H41" s="156"/>
      <c r="I41" s="156"/>
      <c r="J41" s="155"/>
      <c r="K41" s="156"/>
      <c r="L41" s="156"/>
      <c r="M41" s="156"/>
      <c r="N41" s="156"/>
      <c r="O41" s="155"/>
      <c r="P41" s="156"/>
      <c r="Q41" s="156"/>
      <c r="R41" s="156"/>
      <c r="S41" s="156"/>
      <c r="T41" s="155"/>
      <c r="U41" s="156"/>
      <c r="V41" s="156"/>
      <c r="W41" s="156"/>
      <c r="X41" s="156"/>
      <c r="Y41" s="155"/>
      <c r="Z41" s="156"/>
      <c r="AA41" s="156"/>
      <c r="AB41" s="156"/>
      <c r="AC41" s="156"/>
      <c r="AD41" s="155"/>
      <c r="AE41" s="156"/>
      <c r="AF41" s="156"/>
      <c r="AG41" s="156"/>
      <c r="AH41" s="156"/>
      <c r="AI41" s="155"/>
      <c r="AJ41" s="156"/>
      <c r="AK41" s="156"/>
      <c r="AL41" s="156"/>
      <c r="AM41" s="156"/>
      <c r="AN41" s="155"/>
      <c r="AO41" s="156"/>
      <c r="AP41" s="156"/>
      <c r="AQ41" s="156"/>
      <c r="AR41" s="157"/>
      <c r="AS41" s="317"/>
      <c r="AT41" s="286"/>
    </row>
    <row r="42" spans="1:46" x14ac:dyDescent="0.35">
      <c r="A42" s="544"/>
      <c r="B42" s="662"/>
      <c r="C42" s="19" t="s">
        <v>359</v>
      </c>
      <c r="D42" s="397">
        <f t="shared" si="7"/>
        <v>0</v>
      </c>
      <c r="E42" s="155"/>
      <c r="F42" s="156"/>
      <c r="G42" s="156"/>
      <c r="H42" s="156"/>
      <c r="I42" s="156"/>
      <c r="J42" s="155"/>
      <c r="K42" s="156"/>
      <c r="L42" s="156"/>
      <c r="M42" s="156"/>
      <c r="N42" s="156"/>
      <c r="O42" s="155"/>
      <c r="P42" s="156"/>
      <c r="Q42" s="156"/>
      <c r="R42" s="156"/>
      <c r="S42" s="156"/>
      <c r="T42" s="155"/>
      <c r="U42" s="156"/>
      <c r="V42" s="156"/>
      <c r="W42" s="156"/>
      <c r="X42" s="156"/>
      <c r="Y42" s="155"/>
      <c r="Z42" s="156"/>
      <c r="AA42" s="156"/>
      <c r="AB42" s="156"/>
      <c r="AC42" s="156"/>
      <c r="AD42" s="155"/>
      <c r="AE42" s="156"/>
      <c r="AF42" s="156"/>
      <c r="AG42" s="156"/>
      <c r="AH42" s="156"/>
      <c r="AI42" s="155"/>
      <c r="AJ42" s="156"/>
      <c r="AK42" s="156"/>
      <c r="AL42" s="156"/>
      <c r="AM42" s="156"/>
      <c r="AN42" s="155"/>
      <c r="AO42" s="156"/>
      <c r="AP42" s="156"/>
      <c r="AQ42" s="156"/>
      <c r="AR42" s="157"/>
      <c r="AS42" s="317"/>
      <c r="AT42" s="286"/>
    </row>
    <row r="43" spans="1:46" ht="29" x14ac:dyDescent="0.35">
      <c r="A43" s="544"/>
      <c r="B43" s="545"/>
      <c r="C43" s="268" t="s">
        <v>360</v>
      </c>
      <c r="D43" s="396">
        <f t="shared" si="7"/>
        <v>0</v>
      </c>
      <c r="E43" s="155"/>
      <c r="F43" s="156"/>
      <c r="G43" s="156"/>
      <c r="H43" s="156"/>
      <c r="I43" s="156"/>
      <c r="J43" s="155"/>
      <c r="K43" s="156"/>
      <c r="L43" s="156"/>
      <c r="M43" s="156"/>
      <c r="N43" s="156"/>
      <c r="O43" s="155"/>
      <c r="P43" s="156"/>
      <c r="Q43" s="156"/>
      <c r="R43" s="156"/>
      <c r="S43" s="156"/>
      <c r="T43" s="155"/>
      <c r="U43" s="156"/>
      <c r="V43" s="156"/>
      <c r="W43" s="156"/>
      <c r="X43" s="156"/>
      <c r="Y43" s="155"/>
      <c r="Z43" s="156"/>
      <c r="AA43" s="156"/>
      <c r="AB43" s="156"/>
      <c r="AC43" s="156"/>
      <c r="AD43" s="155"/>
      <c r="AE43" s="156"/>
      <c r="AF43" s="156"/>
      <c r="AG43" s="156"/>
      <c r="AH43" s="156"/>
      <c r="AI43" s="155"/>
      <c r="AJ43" s="156"/>
      <c r="AK43" s="156"/>
      <c r="AL43" s="156"/>
      <c r="AM43" s="156"/>
      <c r="AN43" s="155"/>
      <c r="AO43" s="156"/>
      <c r="AP43" s="156"/>
      <c r="AQ43" s="156"/>
      <c r="AR43" s="157"/>
      <c r="AS43" s="317"/>
      <c r="AT43" s="286"/>
    </row>
    <row r="44" spans="1:46" x14ac:dyDescent="0.35">
      <c r="A44" s="544"/>
      <c r="B44" s="545"/>
      <c r="C44" s="268" t="s">
        <v>361</v>
      </c>
      <c r="D44" s="396">
        <f t="shared" si="7"/>
        <v>0</v>
      </c>
      <c r="E44" s="155"/>
      <c r="F44" s="156"/>
      <c r="G44" s="156"/>
      <c r="H44" s="156"/>
      <c r="I44" s="156"/>
      <c r="J44" s="155"/>
      <c r="K44" s="156"/>
      <c r="L44" s="156"/>
      <c r="M44" s="156"/>
      <c r="N44" s="156"/>
      <c r="O44" s="155"/>
      <c r="P44" s="156"/>
      <c r="Q44" s="156"/>
      <c r="R44" s="156"/>
      <c r="S44" s="156"/>
      <c r="T44" s="155"/>
      <c r="U44" s="156"/>
      <c r="V44" s="156"/>
      <c r="W44" s="156"/>
      <c r="X44" s="156"/>
      <c r="Y44" s="155"/>
      <c r="Z44" s="156"/>
      <c r="AA44" s="156"/>
      <c r="AB44" s="156"/>
      <c r="AC44" s="156"/>
      <c r="AD44" s="155"/>
      <c r="AE44" s="156"/>
      <c r="AF44" s="156"/>
      <c r="AG44" s="156"/>
      <c r="AH44" s="156"/>
      <c r="AI44" s="155"/>
      <c r="AJ44" s="156"/>
      <c r="AK44" s="156"/>
      <c r="AL44" s="156"/>
      <c r="AM44" s="156"/>
      <c r="AN44" s="155"/>
      <c r="AO44" s="156"/>
      <c r="AP44" s="156"/>
      <c r="AQ44" s="156"/>
      <c r="AR44" s="157"/>
      <c r="AS44" s="286"/>
      <c r="AT44" s="286"/>
    </row>
    <row r="45" spans="1:46" x14ac:dyDescent="0.35">
      <c r="A45" s="544"/>
      <c r="B45" s="545"/>
      <c r="C45" s="268" t="s">
        <v>362</v>
      </c>
      <c r="D45" s="395">
        <f t="shared" si="7"/>
        <v>0</v>
      </c>
      <c r="E45" s="155"/>
      <c r="F45" s="156"/>
      <c r="G45" s="156"/>
      <c r="H45" s="156"/>
      <c r="I45" s="156"/>
      <c r="J45" s="155"/>
      <c r="K45" s="156"/>
      <c r="L45" s="156"/>
      <c r="M45" s="156"/>
      <c r="N45" s="156"/>
      <c r="O45" s="155"/>
      <c r="P45" s="156"/>
      <c r="Q45" s="156"/>
      <c r="R45" s="156"/>
      <c r="S45" s="156"/>
      <c r="T45" s="155"/>
      <c r="U45" s="156"/>
      <c r="V45" s="156"/>
      <c r="W45" s="156"/>
      <c r="X45" s="156"/>
      <c r="Y45" s="155"/>
      <c r="Z45" s="156"/>
      <c r="AA45" s="156"/>
      <c r="AB45" s="156"/>
      <c r="AC45" s="156"/>
      <c r="AD45" s="155"/>
      <c r="AE45" s="156"/>
      <c r="AF45" s="156"/>
      <c r="AG45" s="156"/>
      <c r="AH45" s="156"/>
      <c r="AI45" s="155"/>
      <c r="AJ45" s="156"/>
      <c r="AK45" s="156"/>
      <c r="AL45" s="156"/>
      <c r="AM45" s="156"/>
      <c r="AN45" s="155"/>
      <c r="AO45" s="156"/>
      <c r="AP45" s="156"/>
      <c r="AQ45" s="156"/>
      <c r="AR45" s="157"/>
      <c r="AS45" s="286"/>
      <c r="AT45" s="286"/>
    </row>
    <row r="46" spans="1:46" x14ac:dyDescent="0.35">
      <c r="A46" s="544"/>
      <c r="B46" s="545"/>
      <c r="C46" s="418" t="s">
        <v>368</v>
      </c>
      <c r="D46" s="396">
        <f t="shared" si="7"/>
        <v>0</v>
      </c>
      <c r="E46" s="155"/>
      <c r="F46" s="156"/>
      <c r="G46" s="156"/>
      <c r="H46" s="156"/>
      <c r="I46" s="156"/>
      <c r="J46" s="155"/>
      <c r="K46" s="156"/>
      <c r="L46" s="156"/>
      <c r="M46" s="156"/>
      <c r="N46" s="156"/>
      <c r="O46" s="155"/>
      <c r="P46" s="156"/>
      <c r="Q46" s="156"/>
      <c r="R46" s="156"/>
      <c r="S46" s="156"/>
      <c r="T46" s="155"/>
      <c r="U46" s="156"/>
      <c r="V46" s="156"/>
      <c r="W46" s="156"/>
      <c r="X46" s="156"/>
      <c r="Y46" s="155"/>
      <c r="Z46" s="156"/>
      <c r="AA46" s="156"/>
      <c r="AB46" s="156"/>
      <c r="AC46" s="156"/>
      <c r="AD46" s="155"/>
      <c r="AE46" s="156"/>
      <c r="AF46" s="156"/>
      <c r="AG46" s="156"/>
      <c r="AH46" s="156"/>
      <c r="AI46" s="155"/>
      <c r="AJ46" s="156"/>
      <c r="AK46" s="156"/>
      <c r="AL46" s="156"/>
      <c r="AM46" s="156"/>
      <c r="AN46" s="155"/>
      <c r="AO46" s="156"/>
      <c r="AP46" s="156"/>
      <c r="AQ46" s="156"/>
      <c r="AR46" s="157"/>
      <c r="AS46" s="286"/>
      <c r="AT46" s="286"/>
    </row>
    <row r="47" spans="1:46" x14ac:dyDescent="0.35">
      <c r="A47" s="544"/>
      <c r="B47" s="545"/>
      <c r="C47" s="417" t="s">
        <v>317</v>
      </c>
      <c r="D47" s="272" t="str">
        <f>_xlfn.TEXTJOIN(", ",TRUE,E47:AR47)</f>
        <v/>
      </c>
      <c r="E47" s="155"/>
      <c r="F47" s="156"/>
      <c r="G47" s="156"/>
      <c r="H47" s="156"/>
      <c r="I47" s="156"/>
      <c r="J47" s="155"/>
      <c r="K47" s="156"/>
      <c r="L47" s="156"/>
      <c r="M47" s="156"/>
      <c r="N47" s="156"/>
      <c r="O47" s="155"/>
      <c r="P47" s="156"/>
      <c r="Q47" s="156"/>
      <c r="R47" s="156"/>
      <c r="S47" s="156"/>
      <c r="T47" s="155"/>
      <c r="U47" s="156"/>
      <c r="V47" s="156"/>
      <c r="W47" s="156"/>
      <c r="X47" s="156"/>
      <c r="Y47" s="155"/>
      <c r="Z47" s="156"/>
      <c r="AA47" s="156"/>
      <c r="AB47" s="156"/>
      <c r="AC47" s="156"/>
      <c r="AD47" s="155"/>
      <c r="AE47" s="156"/>
      <c r="AF47" s="156"/>
      <c r="AG47" s="156"/>
      <c r="AH47" s="156"/>
      <c r="AI47" s="155"/>
      <c r="AJ47" s="156"/>
      <c r="AK47" s="156"/>
      <c r="AL47" s="156"/>
      <c r="AM47" s="156"/>
      <c r="AN47" s="155"/>
      <c r="AO47" s="156"/>
      <c r="AP47" s="156"/>
      <c r="AQ47" s="156"/>
      <c r="AR47" s="157"/>
      <c r="AS47" s="286"/>
      <c r="AT47" s="286"/>
    </row>
    <row r="48" spans="1:46" x14ac:dyDescent="0.35">
      <c r="A48" s="544"/>
      <c r="B48" s="545"/>
      <c r="C48" s="416" t="s">
        <v>369</v>
      </c>
      <c r="D48" s="370">
        <f t="shared" ref="D48" si="8">SUM(E48:AR48)</f>
        <v>0</v>
      </c>
      <c r="E48" s="155"/>
      <c r="F48" s="156"/>
      <c r="G48" s="156"/>
      <c r="H48" s="156"/>
      <c r="I48" s="156"/>
      <c r="J48" s="155"/>
      <c r="K48" s="156"/>
      <c r="L48" s="156"/>
      <c r="M48" s="156"/>
      <c r="N48" s="156"/>
      <c r="O48" s="155"/>
      <c r="P48" s="156"/>
      <c r="Q48" s="156"/>
      <c r="R48" s="156"/>
      <c r="S48" s="156"/>
      <c r="T48" s="155"/>
      <c r="U48" s="156"/>
      <c r="V48" s="156"/>
      <c r="W48" s="156"/>
      <c r="X48" s="156"/>
      <c r="Y48" s="155"/>
      <c r="Z48" s="156"/>
      <c r="AA48" s="156"/>
      <c r="AB48" s="156"/>
      <c r="AC48" s="156"/>
      <c r="AD48" s="155"/>
      <c r="AE48" s="156"/>
      <c r="AF48" s="156"/>
      <c r="AG48" s="156"/>
      <c r="AH48" s="156"/>
      <c r="AI48" s="155"/>
      <c r="AJ48" s="156"/>
      <c r="AK48" s="156"/>
      <c r="AL48" s="156"/>
      <c r="AM48" s="156"/>
      <c r="AN48" s="155"/>
      <c r="AO48" s="156"/>
      <c r="AP48" s="156"/>
      <c r="AQ48" s="156"/>
      <c r="AR48" s="157"/>
      <c r="AS48" s="286"/>
      <c r="AT48" s="286"/>
    </row>
    <row r="49" spans="1:46" x14ac:dyDescent="0.35">
      <c r="A49" s="544"/>
      <c r="B49" s="545"/>
      <c r="C49" s="417" t="s">
        <v>319</v>
      </c>
      <c r="D49" s="272" t="str">
        <f>_xlfn.TEXTJOIN(", ",TRUE,E49:AR49)</f>
        <v/>
      </c>
      <c r="E49" s="155"/>
      <c r="F49" s="156"/>
      <c r="G49" s="156"/>
      <c r="H49" s="156"/>
      <c r="I49" s="156"/>
      <c r="J49" s="155"/>
      <c r="K49" s="156"/>
      <c r="L49" s="156"/>
      <c r="M49" s="156"/>
      <c r="N49" s="156"/>
      <c r="O49" s="155"/>
      <c r="P49" s="156"/>
      <c r="Q49" s="156"/>
      <c r="R49" s="156"/>
      <c r="S49" s="156"/>
      <c r="T49" s="155"/>
      <c r="U49" s="156"/>
      <c r="V49" s="156"/>
      <c r="W49" s="156"/>
      <c r="X49" s="156"/>
      <c r="Y49" s="155"/>
      <c r="Z49" s="156"/>
      <c r="AA49" s="156"/>
      <c r="AB49" s="156"/>
      <c r="AC49" s="156"/>
      <c r="AD49" s="155"/>
      <c r="AE49" s="156"/>
      <c r="AF49" s="156"/>
      <c r="AG49" s="156"/>
      <c r="AH49" s="156"/>
      <c r="AI49" s="155"/>
      <c r="AJ49" s="156"/>
      <c r="AK49" s="156"/>
      <c r="AL49" s="156"/>
      <c r="AM49" s="156"/>
      <c r="AN49" s="155"/>
      <c r="AO49" s="156"/>
      <c r="AP49" s="156"/>
      <c r="AQ49" s="156"/>
      <c r="AR49" s="157"/>
      <c r="AS49" s="286"/>
      <c r="AT49" s="286"/>
    </row>
    <row r="50" spans="1:46" x14ac:dyDescent="0.35">
      <c r="A50" s="544"/>
      <c r="B50" s="545"/>
      <c r="C50" s="416" t="s">
        <v>370</v>
      </c>
      <c r="D50" s="370">
        <f>SUM(E50:AR50)</f>
        <v>0</v>
      </c>
      <c r="E50" s="155"/>
      <c r="F50" s="156"/>
      <c r="G50" s="156"/>
      <c r="H50" s="156"/>
      <c r="I50" s="156"/>
      <c r="J50" s="155"/>
      <c r="K50" s="156"/>
      <c r="L50" s="156"/>
      <c r="M50" s="156"/>
      <c r="N50" s="156"/>
      <c r="O50" s="155"/>
      <c r="P50" s="156"/>
      <c r="Q50" s="156"/>
      <c r="R50" s="156"/>
      <c r="S50" s="156"/>
      <c r="T50" s="155"/>
      <c r="U50" s="156"/>
      <c r="V50" s="156"/>
      <c r="W50" s="156"/>
      <c r="X50" s="156"/>
      <c r="Y50" s="155"/>
      <c r="Z50" s="156"/>
      <c r="AA50" s="156"/>
      <c r="AB50" s="156"/>
      <c r="AC50" s="156"/>
      <c r="AD50" s="155"/>
      <c r="AE50" s="156"/>
      <c r="AF50" s="156"/>
      <c r="AG50" s="156"/>
      <c r="AH50" s="156"/>
      <c r="AI50" s="155"/>
      <c r="AJ50" s="156"/>
      <c r="AK50" s="156"/>
      <c r="AL50" s="156"/>
      <c r="AM50" s="156"/>
      <c r="AN50" s="155"/>
      <c r="AO50" s="156"/>
      <c r="AP50" s="156"/>
      <c r="AQ50" s="156"/>
      <c r="AR50" s="157"/>
      <c r="AS50" s="286"/>
      <c r="AT50" s="286"/>
    </row>
    <row r="51" spans="1:46" x14ac:dyDescent="0.35">
      <c r="A51" s="544"/>
      <c r="B51" s="545"/>
      <c r="C51" s="417" t="s">
        <v>342</v>
      </c>
      <c r="D51" s="272" t="str">
        <f>_xlfn.TEXTJOIN(", ",TRUE,E51:AR51)</f>
        <v/>
      </c>
      <c r="E51" s="155"/>
      <c r="F51" s="156"/>
      <c r="G51" s="156"/>
      <c r="H51" s="156"/>
      <c r="I51" s="156"/>
      <c r="J51" s="155"/>
      <c r="K51" s="156"/>
      <c r="L51" s="156"/>
      <c r="M51" s="156"/>
      <c r="N51" s="156"/>
      <c r="O51" s="155"/>
      <c r="P51" s="156"/>
      <c r="Q51" s="156"/>
      <c r="R51" s="156"/>
      <c r="S51" s="156"/>
      <c r="T51" s="155"/>
      <c r="U51" s="156"/>
      <c r="V51" s="156"/>
      <c r="W51" s="156"/>
      <c r="X51" s="156"/>
      <c r="Y51" s="155"/>
      <c r="Z51" s="156"/>
      <c r="AA51" s="156"/>
      <c r="AB51" s="156"/>
      <c r="AC51" s="156"/>
      <c r="AD51" s="155"/>
      <c r="AE51" s="156"/>
      <c r="AF51" s="156"/>
      <c r="AG51" s="156"/>
      <c r="AH51" s="156"/>
      <c r="AI51" s="155"/>
      <c r="AJ51" s="156"/>
      <c r="AK51" s="156"/>
      <c r="AL51" s="156"/>
      <c r="AM51" s="156"/>
      <c r="AN51" s="155"/>
      <c r="AO51" s="156"/>
      <c r="AP51" s="156"/>
      <c r="AQ51" s="156"/>
      <c r="AR51" s="157"/>
      <c r="AS51" s="286"/>
      <c r="AT51" s="286"/>
    </row>
    <row r="52" spans="1:46" ht="15" thickBot="1" x14ac:dyDescent="0.4">
      <c r="A52" s="664"/>
      <c r="B52" s="566"/>
      <c r="C52" s="269" t="s">
        <v>255</v>
      </c>
      <c r="D52" s="395">
        <f>SUM(D39:D51)</f>
        <v>0</v>
      </c>
      <c r="E52" s="158">
        <f t="shared" ref="E52:AR52" si="9">SUM(E39:E51)</f>
        <v>0</v>
      </c>
      <c r="F52" s="158">
        <f t="shared" si="9"/>
        <v>0</v>
      </c>
      <c r="G52" s="158">
        <f t="shared" si="9"/>
        <v>0</v>
      </c>
      <c r="H52" s="158">
        <f t="shared" si="9"/>
        <v>0</v>
      </c>
      <c r="I52" s="158">
        <f t="shared" si="9"/>
        <v>0</v>
      </c>
      <c r="J52" s="158">
        <f t="shared" si="9"/>
        <v>0</v>
      </c>
      <c r="K52" s="158">
        <f t="shared" si="9"/>
        <v>0</v>
      </c>
      <c r="L52" s="158">
        <f t="shared" si="9"/>
        <v>0</v>
      </c>
      <c r="M52" s="158">
        <f t="shared" si="9"/>
        <v>0</v>
      </c>
      <c r="N52" s="158">
        <f t="shared" si="9"/>
        <v>0</v>
      </c>
      <c r="O52" s="158">
        <f t="shared" si="9"/>
        <v>0</v>
      </c>
      <c r="P52" s="158">
        <f t="shared" si="9"/>
        <v>0</v>
      </c>
      <c r="Q52" s="158">
        <f t="shared" si="9"/>
        <v>0</v>
      </c>
      <c r="R52" s="158">
        <f t="shared" si="9"/>
        <v>0</v>
      </c>
      <c r="S52" s="158">
        <f t="shared" si="9"/>
        <v>0</v>
      </c>
      <c r="T52" s="158">
        <f t="shared" si="9"/>
        <v>0</v>
      </c>
      <c r="U52" s="158">
        <f t="shared" si="9"/>
        <v>0</v>
      </c>
      <c r="V52" s="158">
        <f t="shared" si="9"/>
        <v>0</v>
      </c>
      <c r="W52" s="158">
        <f t="shared" si="9"/>
        <v>0</v>
      </c>
      <c r="X52" s="158">
        <f t="shared" si="9"/>
        <v>0</v>
      </c>
      <c r="Y52" s="158">
        <f t="shared" si="9"/>
        <v>0</v>
      </c>
      <c r="Z52" s="158">
        <f t="shared" si="9"/>
        <v>0</v>
      </c>
      <c r="AA52" s="158">
        <f t="shared" si="9"/>
        <v>0</v>
      </c>
      <c r="AB52" s="158">
        <f t="shared" si="9"/>
        <v>0</v>
      </c>
      <c r="AC52" s="158">
        <f t="shared" si="9"/>
        <v>0</v>
      </c>
      <c r="AD52" s="158">
        <f t="shared" si="9"/>
        <v>0</v>
      </c>
      <c r="AE52" s="158">
        <f t="shared" si="9"/>
        <v>0</v>
      </c>
      <c r="AF52" s="158">
        <f t="shared" si="9"/>
        <v>0</v>
      </c>
      <c r="AG52" s="158">
        <f t="shared" si="9"/>
        <v>0</v>
      </c>
      <c r="AH52" s="158">
        <f t="shared" si="9"/>
        <v>0</v>
      </c>
      <c r="AI52" s="158">
        <f t="shared" si="9"/>
        <v>0</v>
      </c>
      <c r="AJ52" s="158">
        <f t="shared" si="9"/>
        <v>0</v>
      </c>
      <c r="AK52" s="158">
        <f t="shared" si="9"/>
        <v>0</v>
      </c>
      <c r="AL52" s="158">
        <f t="shared" si="9"/>
        <v>0</v>
      </c>
      <c r="AM52" s="158">
        <f t="shared" si="9"/>
        <v>0</v>
      </c>
      <c r="AN52" s="158">
        <f t="shared" si="9"/>
        <v>0</v>
      </c>
      <c r="AO52" s="158">
        <f t="shared" si="9"/>
        <v>0</v>
      </c>
      <c r="AP52" s="158">
        <f t="shared" si="9"/>
        <v>0</v>
      </c>
      <c r="AQ52" s="158">
        <f t="shared" si="9"/>
        <v>0</v>
      </c>
      <c r="AR52" s="83">
        <f t="shared" si="9"/>
        <v>0</v>
      </c>
      <c r="AS52" s="345"/>
      <c r="AT52" s="345"/>
    </row>
    <row r="53" spans="1:46" ht="116" x14ac:dyDescent="0.35">
      <c r="A53" s="543" t="s">
        <v>372</v>
      </c>
      <c r="B53" s="661" t="s">
        <v>372</v>
      </c>
      <c r="C53" s="262" t="s">
        <v>479</v>
      </c>
      <c r="D53" s="678"/>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80"/>
    </row>
    <row r="54" spans="1:46" x14ac:dyDescent="0.35">
      <c r="A54" s="544"/>
      <c r="B54" s="662"/>
      <c r="C54" s="60" t="s">
        <v>367</v>
      </c>
      <c r="D54" s="681"/>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3"/>
    </row>
    <row r="55" spans="1:46" x14ac:dyDescent="0.35">
      <c r="A55" s="544"/>
      <c r="B55" s="662"/>
      <c r="C55" s="19" t="s">
        <v>356</v>
      </c>
      <c r="D55" s="393">
        <f t="shared" ref="D55:D61" si="10">SUM(E55:AR55)</f>
        <v>0</v>
      </c>
      <c r="E55" s="154"/>
      <c r="F55" s="55"/>
      <c r="G55" s="55"/>
      <c r="H55" s="55"/>
      <c r="I55" s="55"/>
      <c r="J55" s="154"/>
      <c r="K55" s="55"/>
      <c r="L55" s="55"/>
      <c r="M55" s="55"/>
      <c r="N55" s="55"/>
      <c r="O55" s="154"/>
      <c r="P55" s="55"/>
      <c r="Q55" s="55"/>
      <c r="R55" s="55"/>
      <c r="S55" s="55"/>
      <c r="T55" s="154"/>
      <c r="U55" s="55"/>
      <c r="V55" s="55"/>
      <c r="W55" s="55"/>
      <c r="X55" s="55"/>
      <c r="Y55" s="154"/>
      <c r="Z55" s="55"/>
      <c r="AA55" s="55"/>
      <c r="AB55" s="55"/>
      <c r="AC55" s="55"/>
      <c r="AD55" s="154"/>
      <c r="AE55" s="55"/>
      <c r="AF55" s="55"/>
      <c r="AG55" s="55"/>
      <c r="AH55" s="55"/>
      <c r="AI55" s="154"/>
      <c r="AJ55" s="55"/>
      <c r="AK55" s="55"/>
      <c r="AL55" s="55"/>
      <c r="AM55" s="55"/>
      <c r="AN55" s="154"/>
      <c r="AO55" s="55"/>
      <c r="AP55" s="55"/>
      <c r="AQ55" s="55"/>
      <c r="AR55" s="81"/>
      <c r="AS55" s="286"/>
      <c r="AT55" s="286"/>
    </row>
    <row r="56" spans="1:46" x14ac:dyDescent="0.35">
      <c r="A56" s="544"/>
      <c r="B56" s="662"/>
      <c r="C56" s="19" t="s">
        <v>357</v>
      </c>
      <c r="D56" s="393">
        <f t="shared" si="10"/>
        <v>0</v>
      </c>
      <c r="E56" s="154"/>
      <c r="F56" s="55"/>
      <c r="G56" s="55"/>
      <c r="H56" s="55"/>
      <c r="I56" s="55"/>
      <c r="J56" s="154"/>
      <c r="K56" s="55"/>
      <c r="L56" s="55"/>
      <c r="M56" s="55"/>
      <c r="N56" s="55"/>
      <c r="O56" s="154"/>
      <c r="P56" s="55"/>
      <c r="Q56" s="55"/>
      <c r="R56" s="55"/>
      <c r="S56" s="55"/>
      <c r="T56" s="154"/>
      <c r="U56" s="55"/>
      <c r="V56" s="55"/>
      <c r="W56" s="55"/>
      <c r="X56" s="55"/>
      <c r="Y56" s="154"/>
      <c r="Z56" s="55"/>
      <c r="AA56" s="55"/>
      <c r="AB56" s="55"/>
      <c r="AC56" s="55"/>
      <c r="AD56" s="154"/>
      <c r="AE56" s="55"/>
      <c r="AF56" s="55"/>
      <c r="AG56" s="55"/>
      <c r="AH56" s="55"/>
      <c r="AI56" s="154"/>
      <c r="AJ56" s="55"/>
      <c r="AK56" s="55"/>
      <c r="AL56" s="55"/>
      <c r="AM56" s="55"/>
      <c r="AN56" s="154"/>
      <c r="AO56" s="55"/>
      <c r="AP56" s="55"/>
      <c r="AQ56" s="55"/>
      <c r="AR56" s="81"/>
      <c r="AS56" s="286"/>
      <c r="AT56" s="286"/>
    </row>
    <row r="57" spans="1:46" x14ac:dyDescent="0.35">
      <c r="A57" s="544"/>
      <c r="B57" s="662"/>
      <c r="C57" s="19" t="s">
        <v>358</v>
      </c>
      <c r="D57" s="393">
        <f t="shared" si="10"/>
        <v>0</v>
      </c>
      <c r="E57" s="154"/>
      <c r="F57" s="55"/>
      <c r="G57" s="55"/>
      <c r="H57" s="55"/>
      <c r="I57" s="55"/>
      <c r="J57" s="154"/>
      <c r="K57" s="55"/>
      <c r="L57" s="55"/>
      <c r="M57" s="55"/>
      <c r="N57" s="55"/>
      <c r="O57" s="154"/>
      <c r="P57" s="55"/>
      <c r="Q57" s="55"/>
      <c r="R57" s="55"/>
      <c r="S57" s="55"/>
      <c r="T57" s="154"/>
      <c r="U57" s="55"/>
      <c r="V57" s="55"/>
      <c r="W57" s="55"/>
      <c r="X57" s="55"/>
      <c r="Y57" s="154"/>
      <c r="Z57" s="55"/>
      <c r="AA57" s="55"/>
      <c r="AB57" s="55"/>
      <c r="AC57" s="55"/>
      <c r="AD57" s="154"/>
      <c r="AE57" s="55"/>
      <c r="AF57" s="55"/>
      <c r="AG57" s="55"/>
      <c r="AH57" s="55"/>
      <c r="AI57" s="154"/>
      <c r="AJ57" s="55"/>
      <c r="AK57" s="55"/>
      <c r="AL57" s="55"/>
      <c r="AM57" s="55"/>
      <c r="AN57" s="154"/>
      <c r="AO57" s="55"/>
      <c r="AP57" s="55"/>
      <c r="AQ57" s="55"/>
      <c r="AR57" s="81"/>
      <c r="AS57" s="286"/>
      <c r="AT57" s="286"/>
    </row>
    <row r="58" spans="1:46" x14ac:dyDescent="0.35">
      <c r="A58" s="544"/>
      <c r="B58" s="662"/>
      <c r="C58" s="19" t="s">
        <v>359</v>
      </c>
      <c r="D58" s="393">
        <f t="shared" si="10"/>
        <v>0</v>
      </c>
      <c r="E58" s="154"/>
      <c r="F58" s="55"/>
      <c r="G58" s="55"/>
      <c r="H58" s="55"/>
      <c r="I58" s="55"/>
      <c r="J58" s="154"/>
      <c r="K58" s="55"/>
      <c r="L58" s="55"/>
      <c r="M58" s="55"/>
      <c r="N58" s="55"/>
      <c r="O58" s="154"/>
      <c r="P58" s="55"/>
      <c r="Q58" s="55"/>
      <c r="R58" s="55"/>
      <c r="S58" s="55"/>
      <c r="T58" s="154"/>
      <c r="U58" s="55"/>
      <c r="V58" s="55"/>
      <c r="W58" s="55"/>
      <c r="X58" s="55"/>
      <c r="Y58" s="154"/>
      <c r="Z58" s="55"/>
      <c r="AA58" s="55"/>
      <c r="AB58" s="55"/>
      <c r="AC58" s="55"/>
      <c r="AD58" s="154"/>
      <c r="AE58" s="55"/>
      <c r="AF58" s="55"/>
      <c r="AG58" s="55"/>
      <c r="AH58" s="55"/>
      <c r="AI58" s="154"/>
      <c r="AJ58" s="55"/>
      <c r="AK58" s="55"/>
      <c r="AL58" s="55"/>
      <c r="AM58" s="55"/>
      <c r="AN58" s="154"/>
      <c r="AO58" s="55"/>
      <c r="AP58" s="55"/>
      <c r="AQ58" s="55"/>
      <c r="AR58" s="81"/>
      <c r="AS58" s="286"/>
      <c r="AT58" s="286"/>
    </row>
    <row r="59" spans="1:46" ht="29" x14ac:dyDescent="0.35">
      <c r="A59" s="544"/>
      <c r="B59" s="662"/>
      <c r="C59" s="19" t="s">
        <v>360</v>
      </c>
      <c r="D59" s="393">
        <f t="shared" si="10"/>
        <v>0</v>
      </c>
      <c r="E59" s="154"/>
      <c r="F59" s="55"/>
      <c r="G59" s="55"/>
      <c r="H59" s="55"/>
      <c r="I59" s="55"/>
      <c r="J59" s="154"/>
      <c r="K59" s="55"/>
      <c r="L59" s="55"/>
      <c r="M59" s="55"/>
      <c r="N59" s="55"/>
      <c r="O59" s="154"/>
      <c r="P59" s="55"/>
      <c r="Q59" s="55"/>
      <c r="R59" s="55"/>
      <c r="S59" s="55"/>
      <c r="T59" s="154"/>
      <c r="U59" s="55"/>
      <c r="V59" s="55"/>
      <c r="W59" s="55"/>
      <c r="X59" s="55"/>
      <c r="Y59" s="154"/>
      <c r="Z59" s="55"/>
      <c r="AA59" s="55"/>
      <c r="AB59" s="55"/>
      <c r="AC59" s="55"/>
      <c r="AD59" s="154"/>
      <c r="AE59" s="55"/>
      <c r="AF59" s="55"/>
      <c r="AG59" s="55"/>
      <c r="AH59" s="55"/>
      <c r="AI59" s="154"/>
      <c r="AJ59" s="55"/>
      <c r="AK59" s="55"/>
      <c r="AL59" s="55"/>
      <c r="AM59" s="55"/>
      <c r="AN59" s="154"/>
      <c r="AO59" s="55"/>
      <c r="AP59" s="55"/>
      <c r="AQ59" s="55"/>
      <c r="AR59" s="81"/>
      <c r="AS59" s="286"/>
      <c r="AT59" s="286"/>
    </row>
    <row r="60" spans="1:46" x14ac:dyDescent="0.35">
      <c r="A60" s="544"/>
      <c r="B60" s="662"/>
      <c r="C60" s="19" t="s">
        <v>361</v>
      </c>
      <c r="D60" s="393">
        <f t="shared" si="10"/>
        <v>0</v>
      </c>
      <c r="E60" s="154"/>
      <c r="F60" s="55"/>
      <c r="G60" s="55"/>
      <c r="H60" s="55"/>
      <c r="I60" s="55"/>
      <c r="J60" s="154"/>
      <c r="K60" s="55"/>
      <c r="L60" s="55"/>
      <c r="M60" s="55"/>
      <c r="N60" s="55"/>
      <c r="O60" s="154"/>
      <c r="P60" s="55"/>
      <c r="Q60" s="55"/>
      <c r="R60" s="55"/>
      <c r="S60" s="55"/>
      <c r="T60" s="154"/>
      <c r="U60" s="55"/>
      <c r="V60" s="55"/>
      <c r="W60" s="55"/>
      <c r="X60" s="55"/>
      <c r="Y60" s="154"/>
      <c r="Z60" s="55"/>
      <c r="AA60" s="55"/>
      <c r="AB60" s="55"/>
      <c r="AC60" s="55"/>
      <c r="AD60" s="154"/>
      <c r="AE60" s="55"/>
      <c r="AF60" s="55"/>
      <c r="AG60" s="55"/>
      <c r="AH60" s="55"/>
      <c r="AI60" s="154"/>
      <c r="AJ60" s="55"/>
      <c r="AK60" s="55"/>
      <c r="AL60" s="55"/>
      <c r="AM60" s="55"/>
      <c r="AN60" s="154"/>
      <c r="AO60" s="55"/>
      <c r="AP60" s="55"/>
      <c r="AQ60" s="55"/>
      <c r="AR60" s="81"/>
      <c r="AS60" s="286"/>
      <c r="AT60" s="286"/>
    </row>
    <row r="61" spans="1:46" x14ac:dyDescent="0.35">
      <c r="A61" s="544"/>
      <c r="B61" s="662"/>
      <c r="C61" s="19" t="s">
        <v>362</v>
      </c>
      <c r="D61" s="393">
        <f t="shared" si="10"/>
        <v>0</v>
      </c>
      <c r="E61" s="154"/>
      <c r="F61" s="55"/>
      <c r="G61" s="55"/>
      <c r="H61" s="55"/>
      <c r="I61" s="55"/>
      <c r="J61" s="154"/>
      <c r="K61" s="55"/>
      <c r="L61" s="55"/>
      <c r="M61" s="55"/>
      <c r="N61" s="55"/>
      <c r="O61" s="154"/>
      <c r="P61" s="55"/>
      <c r="Q61" s="55"/>
      <c r="R61" s="55"/>
      <c r="S61" s="55"/>
      <c r="T61" s="154"/>
      <c r="U61" s="55"/>
      <c r="V61" s="55"/>
      <c r="W61" s="55"/>
      <c r="X61" s="55"/>
      <c r="Y61" s="154"/>
      <c r="Z61" s="55"/>
      <c r="AA61" s="55"/>
      <c r="AB61" s="55"/>
      <c r="AC61" s="55"/>
      <c r="AD61" s="154"/>
      <c r="AE61" s="55"/>
      <c r="AF61" s="55"/>
      <c r="AG61" s="55"/>
      <c r="AH61" s="55"/>
      <c r="AI61" s="154"/>
      <c r="AJ61" s="55"/>
      <c r="AK61" s="55"/>
      <c r="AL61" s="55"/>
      <c r="AM61" s="55"/>
      <c r="AN61" s="154"/>
      <c r="AO61" s="55"/>
      <c r="AP61" s="55"/>
      <c r="AQ61" s="55"/>
      <c r="AR61" s="81"/>
      <c r="AS61" s="286"/>
      <c r="AT61" s="286"/>
    </row>
    <row r="62" spans="1:46" x14ac:dyDescent="0.35">
      <c r="A62" s="544"/>
      <c r="B62" s="662"/>
      <c r="C62" s="85" t="s">
        <v>255</v>
      </c>
      <c r="D62" s="393">
        <f t="shared" ref="D62:AR62" si="11">SUM(D55:D61)</f>
        <v>0</v>
      </c>
      <c r="E62" s="141">
        <f t="shared" si="11"/>
        <v>0</v>
      </c>
      <c r="F62" s="141">
        <f t="shared" si="11"/>
        <v>0</v>
      </c>
      <c r="G62" s="141">
        <f t="shared" si="11"/>
        <v>0</v>
      </c>
      <c r="H62" s="141">
        <f t="shared" si="11"/>
        <v>0</v>
      </c>
      <c r="I62" s="141">
        <f t="shared" si="11"/>
        <v>0</v>
      </c>
      <c r="J62" s="141">
        <f t="shared" si="11"/>
        <v>0</v>
      </c>
      <c r="K62" s="141">
        <f t="shared" si="11"/>
        <v>0</v>
      </c>
      <c r="L62" s="141">
        <f t="shared" si="11"/>
        <v>0</v>
      </c>
      <c r="M62" s="141">
        <f t="shared" si="11"/>
        <v>0</v>
      </c>
      <c r="N62" s="141">
        <f t="shared" si="11"/>
        <v>0</v>
      </c>
      <c r="O62" s="141">
        <f t="shared" si="11"/>
        <v>0</v>
      </c>
      <c r="P62" s="141">
        <f t="shared" si="11"/>
        <v>0</v>
      </c>
      <c r="Q62" s="141">
        <f t="shared" si="11"/>
        <v>0</v>
      </c>
      <c r="R62" s="141">
        <f t="shared" si="11"/>
        <v>0</v>
      </c>
      <c r="S62" s="141">
        <f t="shared" si="11"/>
        <v>0</v>
      </c>
      <c r="T62" s="141">
        <f t="shared" si="11"/>
        <v>0</v>
      </c>
      <c r="U62" s="141">
        <f t="shared" si="11"/>
        <v>0</v>
      </c>
      <c r="V62" s="141">
        <f t="shared" si="11"/>
        <v>0</v>
      </c>
      <c r="W62" s="141">
        <f t="shared" si="11"/>
        <v>0</v>
      </c>
      <c r="X62" s="141">
        <f t="shared" si="11"/>
        <v>0</v>
      </c>
      <c r="Y62" s="141">
        <f t="shared" si="11"/>
        <v>0</v>
      </c>
      <c r="Z62" s="141">
        <f t="shared" si="11"/>
        <v>0</v>
      </c>
      <c r="AA62" s="141">
        <f t="shared" si="11"/>
        <v>0</v>
      </c>
      <c r="AB62" s="141">
        <f t="shared" si="11"/>
        <v>0</v>
      </c>
      <c r="AC62" s="141">
        <f t="shared" si="11"/>
        <v>0</v>
      </c>
      <c r="AD62" s="141">
        <f t="shared" si="11"/>
        <v>0</v>
      </c>
      <c r="AE62" s="141">
        <f t="shared" si="11"/>
        <v>0</v>
      </c>
      <c r="AF62" s="141">
        <f t="shared" si="11"/>
        <v>0</v>
      </c>
      <c r="AG62" s="141">
        <f t="shared" si="11"/>
        <v>0</v>
      </c>
      <c r="AH62" s="141">
        <f t="shared" si="11"/>
        <v>0</v>
      </c>
      <c r="AI62" s="141">
        <f t="shared" si="11"/>
        <v>0</v>
      </c>
      <c r="AJ62" s="141">
        <f t="shared" si="11"/>
        <v>0</v>
      </c>
      <c r="AK62" s="141">
        <f t="shared" si="11"/>
        <v>0</v>
      </c>
      <c r="AL62" s="141">
        <f t="shared" si="11"/>
        <v>0</v>
      </c>
      <c r="AM62" s="141">
        <f t="shared" si="11"/>
        <v>0</v>
      </c>
      <c r="AN62" s="141">
        <f t="shared" si="11"/>
        <v>0</v>
      </c>
      <c r="AO62" s="141">
        <f t="shared" si="11"/>
        <v>0</v>
      </c>
      <c r="AP62" s="141">
        <f t="shared" si="11"/>
        <v>0</v>
      </c>
      <c r="AQ62" s="141">
        <f t="shared" si="11"/>
        <v>0</v>
      </c>
      <c r="AR62" s="150">
        <f t="shared" si="11"/>
        <v>0</v>
      </c>
      <c r="AS62" s="286"/>
      <c r="AT62" s="286"/>
    </row>
    <row r="63" spans="1:46" x14ac:dyDescent="0.35">
      <c r="A63" s="544"/>
      <c r="B63" s="662"/>
      <c r="C63" s="60" t="s">
        <v>374</v>
      </c>
      <c r="D63" s="684"/>
      <c r="E63" s="685"/>
      <c r="F63" s="685"/>
      <c r="G63" s="685"/>
      <c r="H63" s="685"/>
      <c r="I63" s="685"/>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85"/>
      <c r="AH63" s="685"/>
      <c r="AI63" s="685"/>
      <c r="AJ63" s="685"/>
      <c r="AK63" s="685"/>
      <c r="AL63" s="685"/>
      <c r="AM63" s="685"/>
      <c r="AN63" s="685"/>
      <c r="AO63" s="685"/>
      <c r="AP63" s="685"/>
      <c r="AQ63" s="685"/>
      <c r="AR63" s="685"/>
      <c r="AS63" s="685"/>
      <c r="AT63" s="686"/>
    </row>
    <row r="64" spans="1:46" x14ac:dyDescent="0.35">
      <c r="A64" s="544"/>
      <c r="B64" s="662"/>
      <c r="C64" s="19" t="s">
        <v>356</v>
      </c>
      <c r="D64" s="373">
        <f t="shared" ref="D64:D70" si="12">SUM(E64:AR64)</f>
        <v>0</v>
      </c>
      <c r="E64" s="155"/>
      <c r="F64" s="156"/>
      <c r="G64" s="156"/>
      <c r="H64" s="156"/>
      <c r="I64" s="156"/>
      <c r="J64" s="155"/>
      <c r="K64" s="156"/>
      <c r="L64" s="156"/>
      <c r="M64" s="156"/>
      <c r="N64" s="156"/>
      <c r="O64" s="155"/>
      <c r="P64" s="156"/>
      <c r="Q64" s="156"/>
      <c r="R64" s="156"/>
      <c r="S64" s="156"/>
      <c r="T64" s="155"/>
      <c r="U64" s="156"/>
      <c r="V64" s="156"/>
      <c r="W64" s="156"/>
      <c r="X64" s="156"/>
      <c r="Y64" s="155"/>
      <c r="Z64" s="156"/>
      <c r="AA64" s="156"/>
      <c r="AB64" s="156"/>
      <c r="AC64" s="156"/>
      <c r="AD64" s="155"/>
      <c r="AE64" s="156"/>
      <c r="AF64" s="156"/>
      <c r="AG64" s="156"/>
      <c r="AH64" s="156"/>
      <c r="AI64" s="155"/>
      <c r="AJ64" s="156"/>
      <c r="AK64" s="156"/>
      <c r="AL64" s="156"/>
      <c r="AM64" s="156"/>
      <c r="AN64" s="155"/>
      <c r="AO64" s="156"/>
      <c r="AP64" s="156"/>
      <c r="AQ64" s="156"/>
      <c r="AR64" s="157"/>
      <c r="AS64" s="286"/>
      <c r="AT64" s="286"/>
    </row>
    <row r="65" spans="1:47" x14ac:dyDescent="0.35">
      <c r="A65" s="544"/>
      <c r="B65" s="662"/>
      <c r="C65" s="19" t="s">
        <v>357</v>
      </c>
      <c r="D65" s="372">
        <f t="shared" si="12"/>
        <v>0</v>
      </c>
      <c r="E65" s="155"/>
      <c r="F65" s="156"/>
      <c r="G65" s="156"/>
      <c r="H65" s="156"/>
      <c r="I65" s="156"/>
      <c r="J65" s="155"/>
      <c r="K65" s="156"/>
      <c r="L65" s="156"/>
      <c r="M65" s="156"/>
      <c r="N65" s="156"/>
      <c r="O65" s="155"/>
      <c r="P65" s="156"/>
      <c r="Q65" s="156"/>
      <c r="R65" s="156"/>
      <c r="S65" s="156"/>
      <c r="T65" s="155"/>
      <c r="U65" s="156"/>
      <c r="V65" s="156"/>
      <c r="W65" s="156"/>
      <c r="X65" s="156"/>
      <c r="Y65" s="155"/>
      <c r="Z65" s="156"/>
      <c r="AA65" s="156"/>
      <c r="AB65" s="156"/>
      <c r="AC65" s="156"/>
      <c r="AD65" s="155"/>
      <c r="AE65" s="156"/>
      <c r="AF65" s="156"/>
      <c r="AG65" s="156"/>
      <c r="AH65" s="156"/>
      <c r="AI65" s="155"/>
      <c r="AJ65" s="156"/>
      <c r="AK65" s="156"/>
      <c r="AL65" s="156"/>
      <c r="AM65" s="156"/>
      <c r="AN65" s="155"/>
      <c r="AO65" s="156"/>
      <c r="AP65" s="156"/>
      <c r="AQ65" s="156"/>
      <c r="AR65" s="157"/>
      <c r="AS65" s="286"/>
      <c r="AT65" s="286"/>
    </row>
    <row r="66" spans="1:47" x14ac:dyDescent="0.35">
      <c r="A66" s="544"/>
      <c r="B66" s="662"/>
      <c r="C66" s="19" t="s">
        <v>358</v>
      </c>
      <c r="D66" s="372">
        <f t="shared" si="12"/>
        <v>0</v>
      </c>
      <c r="E66" s="155"/>
      <c r="F66" s="156"/>
      <c r="G66" s="156"/>
      <c r="H66" s="156"/>
      <c r="I66" s="156"/>
      <c r="J66" s="155"/>
      <c r="K66" s="156"/>
      <c r="L66" s="156"/>
      <c r="M66" s="156"/>
      <c r="N66" s="156"/>
      <c r="O66" s="155"/>
      <c r="P66" s="156"/>
      <c r="Q66" s="156"/>
      <c r="R66" s="156"/>
      <c r="S66" s="156"/>
      <c r="T66" s="155"/>
      <c r="U66" s="156"/>
      <c r="V66" s="156"/>
      <c r="W66" s="156"/>
      <c r="X66" s="156"/>
      <c r="Y66" s="155"/>
      <c r="Z66" s="156"/>
      <c r="AA66" s="156"/>
      <c r="AB66" s="156"/>
      <c r="AC66" s="156"/>
      <c r="AD66" s="155"/>
      <c r="AE66" s="156"/>
      <c r="AF66" s="156"/>
      <c r="AG66" s="156"/>
      <c r="AH66" s="156"/>
      <c r="AI66" s="155"/>
      <c r="AJ66" s="156"/>
      <c r="AK66" s="156"/>
      <c r="AL66" s="156"/>
      <c r="AM66" s="156"/>
      <c r="AN66" s="155"/>
      <c r="AO66" s="156"/>
      <c r="AP66" s="156"/>
      <c r="AQ66" s="156"/>
      <c r="AR66" s="157"/>
      <c r="AS66" s="286"/>
      <c r="AT66" s="286"/>
    </row>
    <row r="67" spans="1:47" x14ac:dyDescent="0.35">
      <c r="A67" s="544"/>
      <c r="B67" s="662"/>
      <c r="C67" s="19" t="s">
        <v>359</v>
      </c>
      <c r="D67" s="372">
        <f t="shared" si="12"/>
        <v>0</v>
      </c>
      <c r="E67" s="155"/>
      <c r="F67" s="156"/>
      <c r="G67" s="156"/>
      <c r="H67" s="156"/>
      <c r="I67" s="156"/>
      <c r="J67" s="155"/>
      <c r="K67" s="156"/>
      <c r="L67" s="156"/>
      <c r="M67" s="156"/>
      <c r="N67" s="156"/>
      <c r="O67" s="155"/>
      <c r="P67" s="156"/>
      <c r="Q67" s="156"/>
      <c r="R67" s="156"/>
      <c r="S67" s="156"/>
      <c r="T67" s="155"/>
      <c r="U67" s="156"/>
      <c r="V67" s="156"/>
      <c r="W67" s="156"/>
      <c r="X67" s="156"/>
      <c r="Y67" s="155"/>
      <c r="Z67" s="156"/>
      <c r="AA67" s="156"/>
      <c r="AB67" s="156"/>
      <c r="AC67" s="156"/>
      <c r="AD67" s="155"/>
      <c r="AE67" s="156"/>
      <c r="AF67" s="156"/>
      <c r="AG67" s="156"/>
      <c r="AH67" s="156"/>
      <c r="AI67" s="155"/>
      <c r="AJ67" s="156"/>
      <c r="AK67" s="156"/>
      <c r="AL67" s="156"/>
      <c r="AM67" s="156"/>
      <c r="AN67" s="155"/>
      <c r="AO67" s="156"/>
      <c r="AP67" s="156"/>
      <c r="AQ67" s="156"/>
      <c r="AR67" s="157"/>
      <c r="AS67" s="286"/>
      <c r="AT67" s="286"/>
    </row>
    <row r="68" spans="1:47" ht="29" x14ac:dyDescent="0.35">
      <c r="A68" s="544"/>
      <c r="B68" s="662"/>
      <c r="C68" s="19" t="s">
        <v>360</v>
      </c>
      <c r="D68" s="370">
        <f t="shared" si="12"/>
        <v>0</v>
      </c>
      <c r="E68" s="155"/>
      <c r="F68" s="156"/>
      <c r="G68" s="156"/>
      <c r="H68" s="156"/>
      <c r="I68" s="156"/>
      <c r="J68" s="155"/>
      <c r="K68" s="156"/>
      <c r="L68" s="156"/>
      <c r="M68" s="156"/>
      <c r="N68" s="156"/>
      <c r="O68" s="155"/>
      <c r="P68" s="156"/>
      <c r="Q68" s="156"/>
      <c r="R68" s="156"/>
      <c r="S68" s="156"/>
      <c r="T68" s="155"/>
      <c r="U68" s="156"/>
      <c r="V68" s="156"/>
      <c r="W68" s="156"/>
      <c r="X68" s="156"/>
      <c r="Y68" s="155"/>
      <c r="Z68" s="156"/>
      <c r="AA68" s="156"/>
      <c r="AB68" s="156"/>
      <c r="AC68" s="156"/>
      <c r="AD68" s="155"/>
      <c r="AE68" s="156"/>
      <c r="AF68" s="156"/>
      <c r="AG68" s="156"/>
      <c r="AH68" s="156"/>
      <c r="AI68" s="155"/>
      <c r="AJ68" s="156"/>
      <c r="AK68" s="156"/>
      <c r="AL68" s="156"/>
      <c r="AM68" s="156"/>
      <c r="AN68" s="155"/>
      <c r="AO68" s="156"/>
      <c r="AP68" s="156"/>
      <c r="AQ68" s="156"/>
      <c r="AR68" s="157"/>
      <c r="AS68" s="286"/>
      <c r="AT68" s="286"/>
    </row>
    <row r="69" spans="1:47" x14ac:dyDescent="0.35">
      <c r="A69" s="544"/>
      <c r="B69" s="662"/>
      <c r="C69" s="19" t="s">
        <v>361</v>
      </c>
      <c r="D69" s="371">
        <f t="shared" si="12"/>
        <v>0</v>
      </c>
      <c r="E69" s="155"/>
      <c r="F69" s="156"/>
      <c r="G69" s="156"/>
      <c r="H69" s="156"/>
      <c r="I69" s="156"/>
      <c r="J69" s="155"/>
      <c r="K69" s="156"/>
      <c r="L69" s="156"/>
      <c r="M69" s="156"/>
      <c r="N69" s="156"/>
      <c r="O69" s="155"/>
      <c r="P69" s="156"/>
      <c r="Q69" s="156"/>
      <c r="R69" s="156"/>
      <c r="S69" s="156"/>
      <c r="T69" s="155"/>
      <c r="U69" s="156"/>
      <c r="V69" s="156"/>
      <c r="W69" s="156"/>
      <c r="X69" s="156"/>
      <c r="Y69" s="155"/>
      <c r="Z69" s="156"/>
      <c r="AA69" s="156"/>
      <c r="AB69" s="156"/>
      <c r="AC69" s="156"/>
      <c r="AD69" s="155"/>
      <c r="AE69" s="156"/>
      <c r="AF69" s="156"/>
      <c r="AG69" s="156"/>
      <c r="AH69" s="156"/>
      <c r="AI69" s="155"/>
      <c r="AJ69" s="156"/>
      <c r="AK69" s="156"/>
      <c r="AL69" s="156"/>
      <c r="AM69" s="156"/>
      <c r="AN69" s="155"/>
      <c r="AO69" s="156"/>
      <c r="AP69" s="156"/>
      <c r="AQ69" s="156"/>
      <c r="AR69" s="157"/>
      <c r="AS69" s="286"/>
      <c r="AT69" s="286"/>
    </row>
    <row r="70" spans="1:47" x14ac:dyDescent="0.35">
      <c r="A70" s="544"/>
      <c r="B70" s="662"/>
      <c r="C70" s="19" t="s">
        <v>362</v>
      </c>
      <c r="D70" s="372">
        <f t="shared" si="12"/>
        <v>0</v>
      </c>
      <c r="E70" s="155"/>
      <c r="F70" s="156"/>
      <c r="G70" s="156"/>
      <c r="H70" s="156"/>
      <c r="I70" s="156"/>
      <c r="J70" s="155"/>
      <c r="K70" s="156"/>
      <c r="L70" s="156"/>
      <c r="M70" s="156"/>
      <c r="N70" s="156"/>
      <c r="O70" s="155"/>
      <c r="P70" s="156"/>
      <c r="Q70" s="156"/>
      <c r="R70" s="156"/>
      <c r="S70" s="156"/>
      <c r="T70" s="155"/>
      <c r="U70" s="156"/>
      <c r="V70" s="156"/>
      <c r="W70" s="156"/>
      <c r="X70" s="156"/>
      <c r="Y70" s="155"/>
      <c r="Z70" s="156"/>
      <c r="AA70" s="156"/>
      <c r="AB70" s="156"/>
      <c r="AC70" s="156"/>
      <c r="AD70" s="155"/>
      <c r="AE70" s="156"/>
      <c r="AF70" s="156"/>
      <c r="AG70" s="156"/>
      <c r="AH70" s="156"/>
      <c r="AI70" s="155"/>
      <c r="AJ70" s="156"/>
      <c r="AK70" s="156"/>
      <c r="AL70" s="156"/>
      <c r="AM70" s="156"/>
      <c r="AN70" s="155"/>
      <c r="AO70" s="156"/>
      <c r="AP70" s="156"/>
      <c r="AQ70" s="156"/>
      <c r="AR70" s="157"/>
      <c r="AS70" s="286"/>
      <c r="AT70" s="286"/>
    </row>
    <row r="71" spans="1:47" ht="15" thickBot="1" x14ac:dyDescent="0.4">
      <c r="A71" s="664"/>
      <c r="B71" s="663"/>
      <c r="C71" s="82" t="s">
        <v>255</v>
      </c>
      <c r="D71" s="374">
        <f t="shared" ref="D71:AR71" si="13">SUM(D64:D70)</f>
        <v>0</v>
      </c>
      <c r="E71" s="159">
        <f t="shared" si="13"/>
        <v>0</v>
      </c>
      <c r="F71" s="159">
        <f t="shared" si="13"/>
        <v>0</v>
      </c>
      <c r="G71" s="159">
        <f t="shared" si="13"/>
        <v>0</v>
      </c>
      <c r="H71" s="159">
        <f t="shared" si="13"/>
        <v>0</v>
      </c>
      <c r="I71" s="159">
        <f t="shared" si="13"/>
        <v>0</v>
      </c>
      <c r="J71" s="159">
        <f t="shared" si="13"/>
        <v>0</v>
      </c>
      <c r="K71" s="159">
        <f t="shared" si="13"/>
        <v>0</v>
      </c>
      <c r="L71" s="159">
        <f t="shared" si="13"/>
        <v>0</v>
      </c>
      <c r="M71" s="159">
        <f t="shared" si="13"/>
        <v>0</v>
      </c>
      <c r="N71" s="159">
        <f t="shared" si="13"/>
        <v>0</v>
      </c>
      <c r="O71" s="159">
        <f t="shared" si="13"/>
        <v>0</v>
      </c>
      <c r="P71" s="159">
        <f t="shared" si="13"/>
        <v>0</v>
      </c>
      <c r="Q71" s="159">
        <f t="shared" si="13"/>
        <v>0</v>
      </c>
      <c r="R71" s="159">
        <f t="shared" si="13"/>
        <v>0</v>
      </c>
      <c r="S71" s="159">
        <f t="shared" si="13"/>
        <v>0</v>
      </c>
      <c r="T71" s="159">
        <f t="shared" si="13"/>
        <v>0</v>
      </c>
      <c r="U71" s="159">
        <f t="shared" si="13"/>
        <v>0</v>
      </c>
      <c r="V71" s="159">
        <f t="shared" si="13"/>
        <v>0</v>
      </c>
      <c r="W71" s="159">
        <f t="shared" si="13"/>
        <v>0</v>
      </c>
      <c r="X71" s="159">
        <f t="shared" si="13"/>
        <v>0</v>
      </c>
      <c r="Y71" s="159">
        <f t="shared" si="13"/>
        <v>0</v>
      </c>
      <c r="Z71" s="159">
        <f t="shared" si="13"/>
        <v>0</v>
      </c>
      <c r="AA71" s="159">
        <f t="shared" si="13"/>
        <v>0</v>
      </c>
      <c r="AB71" s="159">
        <f t="shared" si="13"/>
        <v>0</v>
      </c>
      <c r="AC71" s="159">
        <f t="shared" si="13"/>
        <v>0</v>
      </c>
      <c r="AD71" s="159">
        <f t="shared" si="13"/>
        <v>0</v>
      </c>
      <c r="AE71" s="159">
        <f t="shared" si="13"/>
        <v>0</v>
      </c>
      <c r="AF71" s="159">
        <f t="shared" si="13"/>
        <v>0</v>
      </c>
      <c r="AG71" s="159">
        <f t="shared" si="13"/>
        <v>0</v>
      </c>
      <c r="AH71" s="159">
        <f t="shared" si="13"/>
        <v>0</v>
      </c>
      <c r="AI71" s="159">
        <f t="shared" si="13"/>
        <v>0</v>
      </c>
      <c r="AJ71" s="159">
        <f t="shared" si="13"/>
        <v>0</v>
      </c>
      <c r="AK71" s="159">
        <f t="shared" si="13"/>
        <v>0</v>
      </c>
      <c r="AL71" s="159">
        <f t="shared" si="13"/>
        <v>0</v>
      </c>
      <c r="AM71" s="159">
        <f t="shared" si="13"/>
        <v>0</v>
      </c>
      <c r="AN71" s="159">
        <f t="shared" si="13"/>
        <v>0</v>
      </c>
      <c r="AO71" s="159">
        <f t="shared" si="13"/>
        <v>0</v>
      </c>
      <c r="AP71" s="159">
        <f t="shared" si="13"/>
        <v>0</v>
      </c>
      <c r="AQ71" s="159">
        <f t="shared" si="13"/>
        <v>0</v>
      </c>
      <c r="AR71" s="316">
        <f t="shared" si="13"/>
        <v>0</v>
      </c>
      <c r="AS71" s="332"/>
      <c r="AT71" s="332"/>
    </row>
    <row r="72" spans="1:47" ht="65.25" customHeight="1" x14ac:dyDescent="0.35">
      <c r="A72" s="529" t="s">
        <v>375</v>
      </c>
      <c r="B72" s="661" t="s">
        <v>376</v>
      </c>
      <c r="C72" s="23" t="s">
        <v>377</v>
      </c>
      <c r="D72" s="687"/>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8"/>
      <c r="AD72" s="688"/>
      <c r="AE72" s="688"/>
      <c r="AF72" s="688"/>
      <c r="AG72" s="688"/>
      <c r="AH72" s="688"/>
      <c r="AI72" s="688"/>
      <c r="AJ72" s="688"/>
      <c r="AK72" s="688"/>
      <c r="AL72" s="688"/>
      <c r="AM72" s="688"/>
      <c r="AN72" s="688"/>
      <c r="AO72" s="688"/>
      <c r="AP72" s="688"/>
      <c r="AQ72" s="688"/>
      <c r="AR72" s="688"/>
      <c r="AS72" s="688"/>
      <c r="AT72" s="689"/>
      <c r="AU72" s="15"/>
    </row>
    <row r="73" spans="1:47" ht="20.25" customHeight="1" x14ac:dyDescent="0.35">
      <c r="A73" s="530"/>
      <c r="B73" s="662"/>
      <c r="C73" s="121" t="s">
        <v>367</v>
      </c>
      <c r="D73" s="678"/>
      <c r="E73" s="679"/>
      <c r="F73" s="679"/>
      <c r="G73" s="679"/>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679"/>
      <c r="AF73" s="679"/>
      <c r="AG73" s="679"/>
      <c r="AH73" s="679"/>
      <c r="AI73" s="679"/>
      <c r="AJ73" s="679"/>
      <c r="AK73" s="679"/>
      <c r="AL73" s="679"/>
      <c r="AM73" s="679"/>
      <c r="AN73" s="679"/>
      <c r="AO73" s="679"/>
      <c r="AP73" s="679"/>
      <c r="AQ73" s="679"/>
      <c r="AR73" s="679"/>
      <c r="AS73" s="679"/>
      <c r="AT73" s="680"/>
      <c r="AU73" s="15"/>
    </row>
    <row r="74" spans="1:47" x14ac:dyDescent="0.35">
      <c r="A74" s="530"/>
      <c r="B74" s="662"/>
      <c r="C74" s="7" t="s">
        <v>378</v>
      </c>
      <c r="D74" s="368">
        <f t="shared" ref="D74:D91" si="14">SUM(E74:AR74)</f>
        <v>0</v>
      </c>
      <c r="E74" s="155"/>
      <c r="F74" s="55"/>
      <c r="G74" s="55"/>
      <c r="H74" s="55"/>
      <c r="I74" s="55"/>
      <c r="J74" s="154"/>
      <c r="K74" s="55"/>
      <c r="L74" s="55"/>
      <c r="M74" s="55"/>
      <c r="N74" s="55"/>
      <c r="O74" s="154"/>
      <c r="P74" s="55"/>
      <c r="Q74" s="55"/>
      <c r="R74" s="55"/>
      <c r="S74" s="55"/>
      <c r="T74" s="154"/>
      <c r="U74" s="55"/>
      <c r="V74" s="55"/>
      <c r="W74" s="55"/>
      <c r="X74" s="55"/>
      <c r="Y74" s="154"/>
      <c r="Z74" s="55"/>
      <c r="AA74" s="55"/>
      <c r="AB74" s="55"/>
      <c r="AC74" s="55"/>
      <c r="AD74" s="154"/>
      <c r="AE74" s="55"/>
      <c r="AF74" s="55"/>
      <c r="AG74" s="55"/>
      <c r="AH74" s="55"/>
      <c r="AI74" s="154"/>
      <c r="AJ74" s="55"/>
      <c r="AK74" s="55"/>
      <c r="AL74" s="55"/>
      <c r="AM74" s="55"/>
      <c r="AN74" s="154"/>
      <c r="AO74" s="55"/>
      <c r="AP74" s="55"/>
      <c r="AQ74" s="55"/>
      <c r="AR74" s="81"/>
      <c r="AS74" s="504"/>
      <c r="AT74" s="491"/>
    </row>
    <row r="75" spans="1:47" x14ac:dyDescent="0.35">
      <c r="A75" s="530"/>
      <c r="B75" s="662"/>
      <c r="C75" s="7" t="s">
        <v>379</v>
      </c>
      <c r="D75" s="368">
        <f t="shared" si="14"/>
        <v>0</v>
      </c>
      <c r="E75" s="154"/>
      <c r="F75" s="55"/>
      <c r="G75" s="55"/>
      <c r="H75" s="55"/>
      <c r="I75" s="55"/>
      <c r="J75" s="154"/>
      <c r="K75" s="55"/>
      <c r="L75" s="55"/>
      <c r="M75" s="55"/>
      <c r="N75" s="55"/>
      <c r="O75" s="154"/>
      <c r="P75" s="55"/>
      <c r="Q75" s="55"/>
      <c r="R75" s="55"/>
      <c r="S75" s="55"/>
      <c r="T75" s="154"/>
      <c r="U75" s="55"/>
      <c r="V75" s="55"/>
      <c r="W75" s="55"/>
      <c r="X75" s="55"/>
      <c r="Y75" s="154"/>
      <c r="Z75" s="55"/>
      <c r="AA75" s="55"/>
      <c r="AB75" s="55"/>
      <c r="AC75" s="55"/>
      <c r="AD75" s="154"/>
      <c r="AE75" s="55"/>
      <c r="AF75" s="55"/>
      <c r="AG75" s="55"/>
      <c r="AH75" s="55"/>
      <c r="AI75" s="154"/>
      <c r="AJ75" s="55"/>
      <c r="AK75" s="55"/>
      <c r="AL75" s="55"/>
      <c r="AM75" s="55"/>
      <c r="AN75" s="154"/>
      <c r="AO75" s="55"/>
      <c r="AP75" s="55"/>
      <c r="AQ75" s="55"/>
      <c r="AR75" s="81"/>
      <c r="AS75" s="286"/>
      <c r="AT75" s="286"/>
    </row>
    <row r="76" spans="1:47" x14ac:dyDescent="0.35">
      <c r="A76" s="530"/>
      <c r="B76" s="662"/>
      <c r="C76" s="7" t="s">
        <v>380</v>
      </c>
      <c r="D76" s="368">
        <f t="shared" si="14"/>
        <v>0</v>
      </c>
      <c r="E76" s="154"/>
      <c r="F76" s="55"/>
      <c r="G76" s="55"/>
      <c r="H76" s="55"/>
      <c r="I76" s="55"/>
      <c r="J76" s="154"/>
      <c r="K76" s="55"/>
      <c r="L76" s="55"/>
      <c r="M76" s="55"/>
      <c r="N76" s="55"/>
      <c r="O76" s="154"/>
      <c r="P76" s="55"/>
      <c r="Q76" s="55"/>
      <c r="R76" s="55"/>
      <c r="S76" s="55"/>
      <c r="T76" s="154"/>
      <c r="U76" s="55"/>
      <c r="V76" s="55"/>
      <c r="W76" s="55"/>
      <c r="X76" s="55"/>
      <c r="Y76" s="154"/>
      <c r="Z76" s="55"/>
      <c r="AA76" s="55"/>
      <c r="AB76" s="55"/>
      <c r="AC76" s="55"/>
      <c r="AD76" s="154"/>
      <c r="AE76" s="55"/>
      <c r="AF76" s="55"/>
      <c r="AG76" s="55"/>
      <c r="AH76" s="55"/>
      <c r="AI76" s="154"/>
      <c r="AJ76" s="55"/>
      <c r="AK76" s="55"/>
      <c r="AL76" s="55"/>
      <c r="AM76" s="55"/>
      <c r="AN76" s="154"/>
      <c r="AO76" s="55"/>
      <c r="AP76" s="55"/>
      <c r="AQ76" s="55"/>
      <c r="AR76" s="81"/>
      <c r="AS76" s="286"/>
      <c r="AT76" s="286"/>
    </row>
    <row r="77" spans="1:47" x14ac:dyDescent="0.35">
      <c r="A77" s="530"/>
      <c r="B77" s="662"/>
      <c r="C77" s="7" t="s">
        <v>381</v>
      </c>
      <c r="D77" s="375">
        <f t="shared" si="14"/>
        <v>0</v>
      </c>
      <c r="E77" s="154"/>
      <c r="F77" s="55"/>
      <c r="G77" s="55"/>
      <c r="H77" s="55"/>
      <c r="I77" s="55"/>
      <c r="J77" s="154"/>
      <c r="K77" s="55"/>
      <c r="L77" s="55"/>
      <c r="M77" s="55"/>
      <c r="N77" s="55"/>
      <c r="O77" s="154"/>
      <c r="P77" s="55"/>
      <c r="Q77" s="55"/>
      <c r="R77" s="55"/>
      <c r="S77" s="55"/>
      <c r="T77" s="154"/>
      <c r="U77" s="55"/>
      <c r="V77" s="55"/>
      <c r="W77" s="55"/>
      <c r="X77" s="55"/>
      <c r="Y77" s="154"/>
      <c r="Z77" s="55"/>
      <c r="AA77" s="55"/>
      <c r="AB77" s="55"/>
      <c r="AC77" s="55"/>
      <c r="AD77" s="154"/>
      <c r="AE77" s="55"/>
      <c r="AF77" s="55"/>
      <c r="AG77" s="55"/>
      <c r="AH77" s="55"/>
      <c r="AI77" s="154"/>
      <c r="AJ77" s="55"/>
      <c r="AK77" s="55"/>
      <c r="AL77" s="55"/>
      <c r="AM77" s="55"/>
      <c r="AN77" s="154"/>
      <c r="AO77" s="55"/>
      <c r="AP77" s="55"/>
      <c r="AQ77" s="55"/>
      <c r="AR77" s="81"/>
      <c r="AS77" s="286"/>
      <c r="AT77" s="286"/>
    </row>
    <row r="78" spans="1:47" x14ac:dyDescent="0.35">
      <c r="A78" s="530"/>
      <c r="B78" s="662"/>
      <c r="C78" s="7" t="s">
        <v>382</v>
      </c>
      <c r="D78" s="368">
        <f t="shared" si="14"/>
        <v>0</v>
      </c>
      <c r="E78" s="154"/>
      <c r="F78" s="55"/>
      <c r="G78" s="55"/>
      <c r="H78" s="55"/>
      <c r="I78" s="55"/>
      <c r="J78" s="154"/>
      <c r="K78" s="55"/>
      <c r="L78" s="55"/>
      <c r="M78" s="55"/>
      <c r="N78" s="55"/>
      <c r="O78" s="154"/>
      <c r="P78" s="55"/>
      <c r="Q78" s="55"/>
      <c r="R78" s="55"/>
      <c r="S78" s="55"/>
      <c r="T78" s="154"/>
      <c r="U78" s="55"/>
      <c r="V78" s="55"/>
      <c r="W78" s="55"/>
      <c r="X78" s="55"/>
      <c r="Y78" s="154"/>
      <c r="Z78" s="55"/>
      <c r="AA78" s="55"/>
      <c r="AB78" s="55"/>
      <c r="AC78" s="55"/>
      <c r="AD78" s="154"/>
      <c r="AE78" s="55"/>
      <c r="AF78" s="55"/>
      <c r="AG78" s="55"/>
      <c r="AH78" s="55"/>
      <c r="AI78" s="154"/>
      <c r="AJ78" s="55"/>
      <c r="AK78" s="55"/>
      <c r="AL78" s="55"/>
      <c r="AM78" s="55"/>
      <c r="AN78" s="154"/>
      <c r="AO78" s="55"/>
      <c r="AP78" s="55"/>
      <c r="AQ78" s="55"/>
      <c r="AR78" s="81"/>
      <c r="AS78" s="286"/>
      <c r="AT78" s="286"/>
    </row>
    <row r="79" spans="1:47" x14ac:dyDescent="0.35">
      <c r="A79" s="530"/>
      <c r="B79" s="662"/>
      <c r="C79" s="7" t="s">
        <v>383</v>
      </c>
      <c r="D79" s="368">
        <f t="shared" si="14"/>
        <v>0</v>
      </c>
      <c r="E79" s="154"/>
      <c r="F79" s="55"/>
      <c r="G79" s="55"/>
      <c r="H79" s="55"/>
      <c r="I79" s="55"/>
      <c r="J79" s="154"/>
      <c r="K79" s="55"/>
      <c r="L79" s="55"/>
      <c r="M79" s="55"/>
      <c r="N79" s="55"/>
      <c r="O79" s="154"/>
      <c r="P79" s="55"/>
      <c r="Q79" s="55"/>
      <c r="R79" s="55"/>
      <c r="S79" s="55"/>
      <c r="T79" s="154"/>
      <c r="U79" s="55"/>
      <c r="V79" s="55"/>
      <c r="W79" s="55"/>
      <c r="X79" s="55"/>
      <c r="Y79" s="154"/>
      <c r="Z79" s="55"/>
      <c r="AA79" s="55"/>
      <c r="AB79" s="55"/>
      <c r="AC79" s="55"/>
      <c r="AD79" s="154"/>
      <c r="AE79" s="55"/>
      <c r="AF79" s="55"/>
      <c r="AG79" s="55"/>
      <c r="AH79" s="55"/>
      <c r="AI79" s="154"/>
      <c r="AJ79" s="55"/>
      <c r="AK79" s="55"/>
      <c r="AL79" s="55"/>
      <c r="AM79" s="55"/>
      <c r="AN79" s="154"/>
      <c r="AO79" s="55"/>
      <c r="AP79" s="55"/>
      <c r="AQ79" s="55"/>
      <c r="AR79" s="81"/>
      <c r="AS79" s="286"/>
      <c r="AT79" s="286"/>
    </row>
    <row r="80" spans="1:47" x14ac:dyDescent="0.35">
      <c r="A80" s="530"/>
      <c r="B80" s="662"/>
      <c r="C80" s="7" t="s">
        <v>384</v>
      </c>
      <c r="D80" s="368">
        <f t="shared" si="14"/>
        <v>0</v>
      </c>
      <c r="E80" s="154"/>
      <c r="F80" s="55"/>
      <c r="G80" s="55"/>
      <c r="H80" s="55"/>
      <c r="I80" s="55"/>
      <c r="J80" s="154"/>
      <c r="K80" s="55"/>
      <c r="L80" s="55"/>
      <c r="M80" s="55"/>
      <c r="N80" s="55"/>
      <c r="O80" s="154"/>
      <c r="P80" s="55"/>
      <c r="Q80" s="55"/>
      <c r="R80" s="55"/>
      <c r="S80" s="55"/>
      <c r="T80" s="154"/>
      <c r="U80" s="55"/>
      <c r="V80" s="55"/>
      <c r="W80" s="55"/>
      <c r="X80" s="55"/>
      <c r="Y80" s="154"/>
      <c r="Z80" s="55"/>
      <c r="AA80" s="55"/>
      <c r="AB80" s="55"/>
      <c r="AC80" s="55"/>
      <c r="AD80" s="154"/>
      <c r="AE80" s="55"/>
      <c r="AF80" s="55"/>
      <c r="AG80" s="55"/>
      <c r="AH80" s="55"/>
      <c r="AI80" s="154"/>
      <c r="AJ80" s="55"/>
      <c r="AK80" s="55"/>
      <c r="AL80" s="55"/>
      <c r="AM80" s="55"/>
      <c r="AN80" s="154"/>
      <c r="AO80" s="55"/>
      <c r="AP80" s="55"/>
      <c r="AQ80" s="55"/>
      <c r="AR80" s="81"/>
      <c r="AS80" s="286"/>
      <c r="AT80" s="286"/>
    </row>
    <row r="81" spans="1:46" x14ac:dyDescent="0.35">
      <c r="A81" s="530"/>
      <c r="B81" s="662"/>
      <c r="C81" s="7" t="s">
        <v>385</v>
      </c>
      <c r="D81" s="375">
        <f t="shared" si="14"/>
        <v>0</v>
      </c>
      <c r="E81" s="154"/>
      <c r="F81" s="55"/>
      <c r="G81" s="55"/>
      <c r="H81" s="55"/>
      <c r="I81" s="55"/>
      <c r="J81" s="154"/>
      <c r="K81" s="55"/>
      <c r="L81" s="55"/>
      <c r="M81" s="55"/>
      <c r="N81" s="55"/>
      <c r="O81" s="154"/>
      <c r="P81" s="55"/>
      <c r="Q81" s="55"/>
      <c r="R81" s="55"/>
      <c r="S81" s="55"/>
      <c r="T81" s="154"/>
      <c r="U81" s="55"/>
      <c r="V81" s="55"/>
      <c r="W81" s="55"/>
      <c r="X81" s="55"/>
      <c r="Y81" s="154"/>
      <c r="Z81" s="55"/>
      <c r="AA81" s="55"/>
      <c r="AB81" s="55"/>
      <c r="AC81" s="55"/>
      <c r="AD81" s="154"/>
      <c r="AE81" s="55"/>
      <c r="AF81" s="55"/>
      <c r="AG81" s="55"/>
      <c r="AH81" s="55"/>
      <c r="AI81" s="154"/>
      <c r="AJ81" s="55"/>
      <c r="AK81" s="55"/>
      <c r="AL81" s="55"/>
      <c r="AM81" s="55"/>
      <c r="AN81" s="154"/>
      <c r="AO81" s="55"/>
      <c r="AP81" s="55"/>
      <c r="AQ81" s="55"/>
      <c r="AR81" s="81"/>
      <c r="AS81" s="286"/>
      <c r="AT81" s="286"/>
    </row>
    <row r="82" spans="1:46" ht="18.75" customHeight="1" x14ac:dyDescent="0.35">
      <c r="A82" s="530"/>
      <c r="B82" s="662"/>
      <c r="C82" s="7" t="s">
        <v>359</v>
      </c>
      <c r="D82" s="368">
        <f t="shared" si="14"/>
        <v>0</v>
      </c>
      <c r="E82" s="154"/>
      <c r="F82" s="55"/>
      <c r="G82" s="55"/>
      <c r="H82" s="55"/>
      <c r="I82" s="55"/>
      <c r="J82" s="154"/>
      <c r="K82" s="55"/>
      <c r="L82" s="55"/>
      <c r="M82" s="55"/>
      <c r="N82" s="55"/>
      <c r="O82" s="154"/>
      <c r="P82" s="55"/>
      <c r="Q82" s="55"/>
      <c r="R82" s="55"/>
      <c r="S82" s="55"/>
      <c r="T82" s="154"/>
      <c r="U82" s="55"/>
      <c r="V82" s="55"/>
      <c r="W82" s="55"/>
      <c r="X82" s="55"/>
      <c r="Y82" s="154"/>
      <c r="Z82" s="55"/>
      <c r="AA82" s="55"/>
      <c r="AB82" s="55"/>
      <c r="AC82" s="55"/>
      <c r="AD82" s="154"/>
      <c r="AE82" s="55"/>
      <c r="AF82" s="55"/>
      <c r="AG82" s="55"/>
      <c r="AH82" s="55"/>
      <c r="AI82" s="154"/>
      <c r="AJ82" s="55"/>
      <c r="AK82" s="55"/>
      <c r="AL82" s="55"/>
      <c r="AM82" s="55"/>
      <c r="AN82" s="154"/>
      <c r="AO82" s="55"/>
      <c r="AP82" s="55"/>
      <c r="AQ82" s="55"/>
      <c r="AR82" s="81"/>
      <c r="AS82" s="286"/>
      <c r="AT82" s="286"/>
    </row>
    <row r="83" spans="1:46" ht="17.25" customHeight="1" x14ac:dyDescent="0.35">
      <c r="A83" s="530"/>
      <c r="B83" s="662"/>
      <c r="C83" s="7" t="s">
        <v>386</v>
      </c>
      <c r="D83" s="368">
        <f t="shared" si="14"/>
        <v>0</v>
      </c>
      <c r="E83" s="154"/>
      <c r="F83" s="55"/>
      <c r="G83" s="55"/>
      <c r="H83" s="55"/>
      <c r="I83" s="55"/>
      <c r="J83" s="154"/>
      <c r="K83" s="55"/>
      <c r="L83" s="55"/>
      <c r="M83" s="55"/>
      <c r="N83" s="55"/>
      <c r="O83" s="154"/>
      <c r="P83" s="55"/>
      <c r="Q83" s="55"/>
      <c r="R83" s="55"/>
      <c r="S83" s="55"/>
      <c r="T83" s="154"/>
      <c r="U83" s="55"/>
      <c r="V83" s="55"/>
      <c r="W83" s="55"/>
      <c r="X83" s="55"/>
      <c r="Y83" s="154"/>
      <c r="Z83" s="55"/>
      <c r="AA83" s="55"/>
      <c r="AB83" s="55"/>
      <c r="AC83" s="55"/>
      <c r="AD83" s="154"/>
      <c r="AE83" s="55"/>
      <c r="AF83" s="55"/>
      <c r="AG83" s="55"/>
      <c r="AH83" s="55"/>
      <c r="AI83" s="154"/>
      <c r="AJ83" s="55"/>
      <c r="AK83" s="55"/>
      <c r="AL83" s="55"/>
      <c r="AM83" s="55"/>
      <c r="AN83" s="154"/>
      <c r="AO83" s="55"/>
      <c r="AP83" s="55"/>
      <c r="AQ83" s="55"/>
      <c r="AR83" s="81"/>
      <c r="AS83" s="286"/>
      <c r="AT83" s="286"/>
    </row>
    <row r="84" spans="1:46" x14ac:dyDescent="0.35">
      <c r="A84" s="530"/>
      <c r="B84" s="662"/>
      <c r="C84" s="7" t="s">
        <v>387</v>
      </c>
      <c r="D84" s="368">
        <f t="shared" si="14"/>
        <v>0</v>
      </c>
      <c r="E84" s="154"/>
      <c r="F84" s="55"/>
      <c r="G84" s="55"/>
      <c r="H84" s="55"/>
      <c r="I84" s="55"/>
      <c r="J84" s="154"/>
      <c r="K84" s="55"/>
      <c r="L84" s="55"/>
      <c r="M84" s="55"/>
      <c r="N84" s="55"/>
      <c r="O84" s="154"/>
      <c r="P84" s="55"/>
      <c r="Q84" s="55"/>
      <c r="R84" s="55"/>
      <c r="S84" s="55"/>
      <c r="T84" s="154"/>
      <c r="U84" s="55"/>
      <c r="V84" s="55"/>
      <c r="W84" s="55"/>
      <c r="X84" s="55"/>
      <c r="Y84" s="154"/>
      <c r="Z84" s="55"/>
      <c r="AA84" s="55"/>
      <c r="AB84" s="55"/>
      <c r="AC84" s="55"/>
      <c r="AD84" s="154"/>
      <c r="AE84" s="55"/>
      <c r="AF84" s="55"/>
      <c r="AG84" s="55"/>
      <c r="AH84" s="55"/>
      <c r="AI84" s="154"/>
      <c r="AJ84" s="55"/>
      <c r="AK84" s="55"/>
      <c r="AL84" s="55"/>
      <c r="AM84" s="55"/>
      <c r="AN84" s="154"/>
      <c r="AO84" s="55"/>
      <c r="AP84" s="55"/>
      <c r="AQ84" s="55"/>
      <c r="AR84" s="81"/>
      <c r="AS84" s="286"/>
      <c r="AT84" s="286"/>
    </row>
    <row r="85" spans="1:46" ht="29" x14ac:dyDescent="0.35">
      <c r="A85" s="530"/>
      <c r="B85" s="662"/>
      <c r="C85" s="7" t="s">
        <v>388</v>
      </c>
      <c r="D85" s="368">
        <f t="shared" si="14"/>
        <v>0</v>
      </c>
      <c r="E85" s="154"/>
      <c r="F85" s="55"/>
      <c r="G85" s="55"/>
      <c r="H85" s="55"/>
      <c r="I85" s="55"/>
      <c r="J85" s="154"/>
      <c r="K85" s="55"/>
      <c r="L85" s="55"/>
      <c r="M85" s="55"/>
      <c r="N85" s="55"/>
      <c r="O85" s="154"/>
      <c r="P85" s="55"/>
      <c r="Q85" s="55"/>
      <c r="R85" s="55"/>
      <c r="S85" s="55"/>
      <c r="T85" s="154"/>
      <c r="U85" s="55"/>
      <c r="V85" s="55"/>
      <c r="W85" s="55"/>
      <c r="X85" s="55"/>
      <c r="Y85" s="154"/>
      <c r="Z85" s="55"/>
      <c r="AA85" s="55"/>
      <c r="AB85" s="55"/>
      <c r="AC85" s="55"/>
      <c r="AD85" s="154"/>
      <c r="AE85" s="55"/>
      <c r="AF85" s="55"/>
      <c r="AG85" s="55"/>
      <c r="AH85" s="55"/>
      <c r="AI85" s="154"/>
      <c r="AJ85" s="55"/>
      <c r="AK85" s="55"/>
      <c r="AL85" s="55"/>
      <c r="AM85" s="55"/>
      <c r="AN85" s="154"/>
      <c r="AO85" s="55"/>
      <c r="AP85" s="55"/>
      <c r="AQ85" s="55"/>
      <c r="AR85" s="81"/>
      <c r="AS85" s="286"/>
      <c r="AT85" s="286"/>
    </row>
    <row r="86" spans="1:46" x14ac:dyDescent="0.35">
      <c r="A86" s="530"/>
      <c r="B86" s="662"/>
      <c r="C86" s="7" t="s">
        <v>389</v>
      </c>
      <c r="D86" s="368">
        <f t="shared" si="14"/>
        <v>0</v>
      </c>
      <c r="E86" s="154"/>
      <c r="F86" s="55"/>
      <c r="G86" s="55"/>
      <c r="H86" s="55"/>
      <c r="I86" s="55"/>
      <c r="J86" s="154"/>
      <c r="K86" s="55"/>
      <c r="L86" s="55"/>
      <c r="M86" s="55"/>
      <c r="N86" s="55"/>
      <c r="O86" s="154"/>
      <c r="P86" s="55"/>
      <c r="Q86" s="55"/>
      <c r="R86" s="55"/>
      <c r="S86" s="55"/>
      <c r="T86" s="154"/>
      <c r="U86" s="55"/>
      <c r="V86" s="55"/>
      <c r="W86" s="55"/>
      <c r="X86" s="55"/>
      <c r="Y86" s="154"/>
      <c r="Z86" s="55"/>
      <c r="AA86" s="55"/>
      <c r="AB86" s="55"/>
      <c r="AC86" s="55"/>
      <c r="AD86" s="154"/>
      <c r="AE86" s="55"/>
      <c r="AF86" s="55"/>
      <c r="AG86" s="55"/>
      <c r="AH86" s="55"/>
      <c r="AI86" s="154"/>
      <c r="AJ86" s="55"/>
      <c r="AK86" s="55"/>
      <c r="AL86" s="55"/>
      <c r="AM86" s="55"/>
      <c r="AN86" s="154"/>
      <c r="AO86" s="55"/>
      <c r="AP86" s="55"/>
      <c r="AQ86" s="55"/>
      <c r="AR86" s="81"/>
      <c r="AS86" s="286"/>
      <c r="AT86" s="286"/>
    </row>
    <row r="87" spans="1:46" x14ac:dyDescent="0.35">
      <c r="A87" s="530"/>
      <c r="B87" s="662"/>
      <c r="C87" s="7" t="s">
        <v>390</v>
      </c>
      <c r="D87" s="368">
        <f t="shared" si="14"/>
        <v>0</v>
      </c>
      <c r="E87" s="154"/>
      <c r="F87" s="55"/>
      <c r="G87" s="55"/>
      <c r="H87" s="55"/>
      <c r="I87" s="55"/>
      <c r="J87" s="154"/>
      <c r="K87" s="55"/>
      <c r="L87" s="55"/>
      <c r="M87" s="55"/>
      <c r="N87" s="55"/>
      <c r="O87" s="154"/>
      <c r="P87" s="55"/>
      <c r="Q87" s="55"/>
      <c r="R87" s="55"/>
      <c r="S87" s="55"/>
      <c r="T87" s="154"/>
      <c r="U87" s="55"/>
      <c r="V87" s="55"/>
      <c r="W87" s="55"/>
      <c r="X87" s="55"/>
      <c r="Y87" s="154"/>
      <c r="Z87" s="55"/>
      <c r="AA87" s="55"/>
      <c r="AB87" s="55"/>
      <c r="AC87" s="55"/>
      <c r="AD87" s="154"/>
      <c r="AE87" s="55"/>
      <c r="AF87" s="55"/>
      <c r="AG87" s="55"/>
      <c r="AH87" s="55"/>
      <c r="AI87" s="154"/>
      <c r="AJ87" s="55"/>
      <c r="AK87" s="55"/>
      <c r="AL87" s="55"/>
      <c r="AM87" s="55"/>
      <c r="AN87" s="154"/>
      <c r="AO87" s="55"/>
      <c r="AP87" s="55"/>
      <c r="AQ87" s="55"/>
      <c r="AR87" s="81"/>
      <c r="AS87" s="286"/>
      <c r="AT87" s="286"/>
    </row>
    <row r="88" spans="1:46" x14ac:dyDescent="0.35">
      <c r="A88" s="530"/>
      <c r="B88" s="662"/>
      <c r="C88" s="7" t="s">
        <v>391</v>
      </c>
      <c r="D88" s="368">
        <f t="shared" si="14"/>
        <v>0</v>
      </c>
      <c r="E88" s="154"/>
      <c r="F88" s="55"/>
      <c r="G88" s="55"/>
      <c r="H88" s="55"/>
      <c r="I88" s="55"/>
      <c r="J88" s="154"/>
      <c r="K88" s="55"/>
      <c r="L88" s="55"/>
      <c r="M88" s="55"/>
      <c r="N88" s="55"/>
      <c r="O88" s="154"/>
      <c r="P88" s="55"/>
      <c r="Q88" s="55"/>
      <c r="R88" s="55"/>
      <c r="S88" s="55"/>
      <c r="T88" s="154"/>
      <c r="U88" s="55"/>
      <c r="V88" s="55"/>
      <c r="W88" s="55"/>
      <c r="X88" s="55"/>
      <c r="Y88" s="154"/>
      <c r="Z88" s="55"/>
      <c r="AA88" s="55"/>
      <c r="AB88" s="55"/>
      <c r="AC88" s="55"/>
      <c r="AD88" s="154"/>
      <c r="AE88" s="55"/>
      <c r="AF88" s="55"/>
      <c r="AG88" s="55"/>
      <c r="AH88" s="55"/>
      <c r="AI88" s="154"/>
      <c r="AJ88" s="55"/>
      <c r="AK88" s="55"/>
      <c r="AL88" s="55"/>
      <c r="AM88" s="55"/>
      <c r="AN88" s="154"/>
      <c r="AO88" s="55"/>
      <c r="AP88" s="55"/>
      <c r="AQ88" s="55"/>
      <c r="AR88" s="81"/>
      <c r="AS88" s="286"/>
      <c r="AT88" s="286"/>
    </row>
    <row r="89" spans="1:46" x14ac:dyDescent="0.35">
      <c r="A89" s="530"/>
      <c r="B89" s="662"/>
      <c r="C89" s="7" t="s">
        <v>392</v>
      </c>
      <c r="D89" s="368">
        <f t="shared" si="14"/>
        <v>0</v>
      </c>
      <c r="E89" s="154"/>
      <c r="F89" s="55"/>
      <c r="G89" s="55"/>
      <c r="H89" s="55"/>
      <c r="I89" s="55"/>
      <c r="J89" s="154"/>
      <c r="K89" s="55"/>
      <c r="L89" s="55"/>
      <c r="M89" s="55"/>
      <c r="N89" s="55"/>
      <c r="O89" s="154"/>
      <c r="P89" s="55"/>
      <c r="Q89" s="55"/>
      <c r="R89" s="55"/>
      <c r="S89" s="55"/>
      <c r="T89" s="154"/>
      <c r="U89" s="55"/>
      <c r="V89" s="55"/>
      <c r="W89" s="55"/>
      <c r="X89" s="55"/>
      <c r="Y89" s="154"/>
      <c r="Z89" s="55"/>
      <c r="AA89" s="55"/>
      <c r="AB89" s="55"/>
      <c r="AC89" s="55"/>
      <c r="AD89" s="154"/>
      <c r="AE89" s="55"/>
      <c r="AF89" s="55"/>
      <c r="AG89" s="55"/>
      <c r="AH89" s="55"/>
      <c r="AI89" s="154"/>
      <c r="AJ89" s="55"/>
      <c r="AK89" s="55"/>
      <c r="AL89" s="55"/>
      <c r="AM89" s="55"/>
      <c r="AN89" s="154"/>
      <c r="AO89" s="55"/>
      <c r="AP89" s="55"/>
      <c r="AQ89" s="55"/>
      <c r="AR89" s="81"/>
      <c r="AS89" s="286"/>
      <c r="AT89" s="286"/>
    </row>
    <row r="90" spans="1:46" x14ac:dyDescent="0.35">
      <c r="A90" s="530"/>
      <c r="B90" s="662"/>
      <c r="C90" s="265" t="s">
        <v>393</v>
      </c>
      <c r="D90" s="368">
        <f t="shared" si="14"/>
        <v>0</v>
      </c>
      <c r="E90" s="154"/>
      <c r="F90" s="55"/>
      <c r="G90" s="55"/>
      <c r="H90" s="55"/>
      <c r="I90" s="55"/>
      <c r="J90" s="154"/>
      <c r="K90" s="55"/>
      <c r="L90" s="55"/>
      <c r="M90" s="55"/>
      <c r="N90" s="55"/>
      <c r="O90" s="154"/>
      <c r="P90" s="55"/>
      <c r="Q90" s="55"/>
      <c r="R90" s="55"/>
      <c r="S90" s="55"/>
      <c r="T90" s="154"/>
      <c r="U90" s="55"/>
      <c r="V90" s="55"/>
      <c r="W90" s="55"/>
      <c r="X90" s="55"/>
      <c r="Y90" s="154"/>
      <c r="Z90" s="55"/>
      <c r="AA90" s="55"/>
      <c r="AB90" s="55"/>
      <c r="AC90" s="55"/>
      <c r="AD90" s="154"/>
      <c r="AE90" s="55"/>
      <c r="AF90" s="55"/>
      <c r="AG90" s="55"/>
      <c r="AH90" s="55"/>
      <c r="AI90" s="154"/>
      <c r="AJ90" s="55"/>
      <c r="AK90" s="55"/>
      <c r="AL90" s="55"/>
      <c r="AM90" s="55"/>
      <c r="AN90" s="154"/>
      <c r="AO90" s="55"/>
      <c r="AP90" s="55"/>
      <c r="AQ90" s="55"/>
      <c r="AR90" s="81"/>
      <c r="AS90" s="286"/>
      <c r="AT90" s="286"/>
    </row>
    <row r="91" spans="1:46" x14ac:dyDescent="0.35">
      <c r="A91" s="530"/>
      <c r="B91" s="662"/>
      <c r="C91" s="419" t="s">
        <v>368</v>
      </c>
      <c r="D91" s="368">
        <f t="shared" si="14"/>
        <v>0</v>
      </c>
      <c r="E91" s="154"/>
      <c r="F91" s="55"/>
      <c r="G91" s="55"/>
      <c r="H91" s="55"/>
      <c r="I91" s="55"/>
      <c r="J91" s="154"/>
      <c r="K91" s="55"/>
      <c r="L91" s="55"/>
      <c r="M91" s="55"/>
      <c r="N91" s="55"/>
      <c r="O91" s="154"/>
      <c r="P91" s="55"/>
      <c r="Q91" s="55"/>
      <c r="R91" s="55"/>
      <c r="S91" s="55"/>
      <c r="T91" s="154"/>
      <c r="U91" s="55"/>
      <c r="V91" s="55"/>
      <c r="W91" s="55"/>
      <c r="X91" s="55"/>
      <c r="Y91" s="154"/>
      <c r="Z91" s="55"/>
      <c r="AA91" s="55"/>
      <c r="AB91" s="55"/>
      <c r="AC91" s="55"/>
      <c r="AD91" s="154"/>
      <c r="AE91" s="55"/>
      <c r="AF91" s="55"/>
      <c r="AG91" s="55"/>
      <c r="AH91" s="55"/>
      <c r="AI91" s="154"/>
      <c r="AJ91" s="55"/>
      <c r="AK91" s="55"/>
      <c r="AL91" s="55"/>
      <c r="AM91" s="55"/>
      <c r="AN91" s="154"/>
      <c r="AO91" s="55"/>
      <c r="AP91" s="55"/>
      <c r="AQ91" s="55"/>
      <c r="AR91" s="81"/>
      <c r="AS91" s="286"/>
      <c r="AT91" s="286"/>
    </row>
    <row r="92" spans="1:46" x14ac:dyDescent="0.35">
      <c r="A92" s="530"/>
      <c r="B92" s="662"/>
      <c r="C92" s="417" t="s">
        <v>317</v>
      </c>
      <c r="D92" s="272" t="str">
        <f>_xlfn.TEXTJOIN(", ",TRUE,E92:AR92)</f>
        <v/>
      </c>
      <c r="E92" s="154"/>
      <c r="F92" s="55"/>
      <c r="G92" s="55"/>
      <c r="H92" s="55"/>
      <c r="I92" s="55"/>
      <c r="J92" s="154"/>
      <c r="K92" s="55"/>
      <c r="L92" s="55"/>
      <c r="M92" s="55"/>
      <c r="N92" s="55"/>
      <c r="O92" s="154"/>
      <c r="P92" s="55"/>
      <c r="Q92" s="55"/>
      <c r="R92" s="55"/>
      <c r="S92" s="55"/>
      <c r="T92" s="154"/>
      <c r="U92" s="55"/>
      <c r="V92" s="55"/>
      <c r="W92" s="55"/>
      <c r="X92" s="55"/>
      <c r="Y92" s="154"/>
      <c r="Z92" s="55"/>
      <c r="AA92" s="55"/>
      <c r="AB92" s="55"/>
      <c r="AC92" s="55"/>
      <c r="AD92" s="154"/>
      <c r="AE92" s="55"/>
      <c r="AF92" s="55"/>
      <c r="AG92" s="55"/>
      <c r="AH92" s="55"/>
      <c r="AI92" s="154"/>
      <c r="AJ92" s="55"/>
      <c r="AK92" s="55"/>
      <c r="AL92" s="55"/>
      <c r="AM92" s="55"/>
      <c r="AN92" s="154"/>
      <c r="AO92" s="55"/>
      <c r="AP92" s="55"/>
      <c r="AQ92" s="55"/>
      <c r="AR92" s="81"/>
      <c r="AS92" s="286"/>
      <c r="AT92" s="286"/>
    </row>
    <row r="93" spans="1:46" x14ac:dyDescent="0.35">
      <c r="A93" s="530"/>
      <c r="B93" s="662"/>
      <c r="C93" s="419" t="s">
        <v>369</v>
      </c>
      <c r="D93" s="368">
        <f t="shared" ref="D93" si="15">SUM(E93:AR93)</f>
        <v>0</v>
      </c>
      <c r="E93" s="154"/>
      <c r="F93" s="55"/>
      <c r="G93" s="55"/>
      <c r="H93" s="55"/>
      <c r="I93" s="55"/>
      <c r="J93" s="154"/>
      <c r="K93" s="55"/>
      <c r="L93" s="55"/>
      <c r="M93" s="55"/>
      <c r="N93" s="55"/>
      <c r="O93" s="154"/>
      <c r="P93" s="55"/>
      <c r="Q93" s="55"/>
      <c r="R93" s="55"/>
      <c r="S93" s="55"/>
      <c r="T93" s="154"/>
      <c r="U93" s="55"/>
      <c r="V93" s="55"/>
      <c r="W93" s="55"/>
      <c r="X93" s="55"/>
      <c r="Y93" s="154"/>
      <c r="Z93" s="55"/>
      <c r="AA93" s="55"/>
      <c r="AB93" s="55"/>
      <c r="AC93" s="55"/>
      <c r="AD93" s="154"/>
      <c r="AE93" s="55"/>
      <c r="AF93" s="55"/>
      <c r="AG93" s="55"/>
      <c r="AH93" s="55"/>
      <c r="AI93" s="154"/>
      <c r="AJ93" s="55"/>
      <c r="AK93" s="55"/>
      <c r="AL93" s="55"/>
      <c r="AM93" s="55"/>
      <c r="AN93" s="154"/>
      <c r="AO93" s="55"/>
      <c r="AP93" s="55"/>
      <c r="AQ93" s="55"/>
      <c r="AR93" s="81"/>
      <c r="AS93" s="286"/>
      <c r="AT93" s="286"/>
    </row>
    <row r="94" spans="1:46" x14ac:dyDescent="0.35">
      <c r="A94" s="530"/>
      <c r="B94" s="662"/>
      <c r="C94" s="417" t="s">
        <v>319</v>
      </c>
      <c r="D94" s="272" t="str">
        <f>_xlfn.TEXTJOIN(", ",TRUE,E94:AR94)</f>
        <v/>
      </c>
      <c r="E94" s="154"/>
      <c r="F94" s="55"/>
      <c r="G94" s="55"/>
      <c r="H94" s="55"/>
      <c r="I94" s="55"/>
      <c r="J94" s="154"/>
      <c r="K94" s="55"/>
      <c r="L94" s="55"/>
      <c r="M94" s="55"/>
      <c r="N94" s="55"/>
      <c r="O94" s="154"/>
      <c r="P94" s="55"/>
      <c r="Q94" s="55"/>
      <c r="R94" s="55"/>
      <c r="S94" s="55"/>
      <c r="T94" s="154"/>
      <c r="U94" s="55"/>
      <c r="V94" s="55"/>
      <c r="W94" s="55"/>
      <c r="X94" s="55"/>
      <c r="Y94" s="154"/>
      <c r="Z94" s="55"/>
      <c r="AA94" s="55"/>
      <c r="AB94" s="55"/>
      <c r="AC94" s="55"/>
      <c r="AD94" s="154"/>
      <c r="AE94" s="55"/>
      <c r="AF94" s="55"/>
      <c r="AG94" s="55"/>
      <c r="AH94" s="55"/>
      <c r="AI94" s="154"/>
      <c r="AJ94" s="55"/>
      <c r="AK94" s="55"/>
      <c r="AL94" s="55"/>
      <c r="AM94" s="55"/>
      <c r="AN94" s="154"/>
      <c r="AO94" s="55"/>
      <c r="AP94" s="55"/>
      <c r="AQ94" s="55"/>
      <c r="AR94" s="81"/>
      <c r="AS94" s="286"/>
      <c r="AT94" s="286"/>
    </row>
    <row r="95" spans="1:46" x14ac:dyDescent="0.35">
      <c r="A95" s="530"/>
      <c r="B95" s="662"/>
      <c r="C95" s="419" t="s">
        <v>370</v>
      </c>
      <c r="D95" s="368">
        <f>SUM(E95:AR95)</f>
        <v>0</v>
      </c>
      <c r="E95" s="247"/>
      <c r="F95" s="244"/>
      <c r="G95" s="244"/>
      <c r="H95" s="244"/>
      <c r="I95" s="244"/>
      <c r="J95" s="247"/>
      <c r="K95" s="244"/>
      <c r="L95" s="244"/>
      <c r="M95" s="244"/>
      <c r="N95" s="244"/>
      <c r="O95" s="247"/>
      <c r="P95" s="244"/>
      <c r="Q95" s="244"/>
      <c r="R95" s="244"/>
      <c r="S95" s="244"/>
      <c r="T95" s="247"/>
      <c r="U95" s="244"/>
      <c r="V95" s="244"/>
      <c r="W95" s="244"/>
      <c r="X95" s="244"/>
      <c r="Y95" s="247"/>
      <c r="Z95" s="244"/>
      <c r="AA95" s="244"/>
      <c r="AB95" s="244"/>
      <c r="AC95" s="244"/>
      <c r="AD95" s="247"/>
      <c r="AE95" s="244"/>
      <c r="AF95" s="244"/>
      <c r="AG95" s="244"/>
      <c r="AH95" s="244"/>
      <c r="AI95" s="247"/>
      <c r="AJ95" s="244"/>
      <c r="AK95" s="244"/>
      <c r="AL95" s="244"/>
      <c r="AM95" s="244"/>
      <c r="AN95" s="247"/>
      <c r="AO95" s="244"/>
      <c r="AP95" s="244"/>
      <c r="AQ95" s="244"/>
      <c r="AR95" s="246"/>
      <c r="AS95" s="286"/>
      <c r="AT95" s="286"/>
    </row>
    <row r="96" spans="1:46" x14ac:dyDescent="0.35">
      <c r="A96" s="530"/>
      <c r="B96" s="662"/>
      <c r="C96" s="420" t="s">
        <v>342</v>
      </c>
      <c r="D96" s="272" t="str">
        <f>_xlfn.TEXTJOIN(", ",TRUE,E96:AR96)</f>
        <v/>
      </c>
      <c r="E96" s="154"/>
      <c r="F96" s="55"/>
      <c r="G96" s="55"/>
      <c r="H96" s="55"/>
      <c r="I96" s="55"/>
      <c r="J96" s="154"/>
      <c r="K96" s="55"/>
      <c r="L96" s="55"/>
      <c r="M96" s="55"/>
      <c r="N96" s="55"/>
      <c r="O96" s="154"/>
      <c r="P96" s="55"/>
      <c r="Q96" s="55"/>
      <c r="R96" s="55"/>
      <c r="S96" s="55"/>
      <c r="T96" s="154"/>
      <c r="U96" s="55"/>
      <c r="V96" s="55"/>
      <c r="W96" s="55"/>
      <c r="X96" s="55"/>
      <c r="Y96" s="154"/>
      <c r="Z96" s="55"/>
      <c r="AA96" s="55"/>
      <c r="AB96" s="55"/>
      <c r="AC96" s="55"/>
      <c r="AD96" s="154"/>
      <c r="AE96" s="55"/>
      <c r="AF96" s="55"/>
      <c r="AG96" s="55"/>
      <c r="AH96" s="55"/>
      <c r="AI96" s="154"/>
      <c r="AJ96" s="55"/>
      <c r="AK96" s="55"/>
      <c r="AL96" s="55"/>
      <c r="AM96" s="55"/>
      <c r="AN96" s="154"/>
      <c r="AO96" s="55"/>
      <c r="AP96" s="55"/>
      <c r="AQ96" s="55"/>
      <c r="AR96" s="81"/>
      <c r="AS96" s="286"/>
      <c r="AT96" s="286"/>
    </row>
    <row r="97" spans="1:46" ht="15" thickBot="1" x14ac:dyDescent="0.4">
      <c r="A97" s="530"/>
      <c r="B97" s="662"/>
      <c r="C97" s="122" t="s">
        <v>374</v>
      </c>
      <c r="D97" s="349"/>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1"/>
    </row>
    <row r="98" spans="1:46" x14ac:dyDescent="0.35">
      <c r="A98" s="530"/>
      <c r="B98" s="662"/>
      <c r="C98" s="7" t="s">
        <v>378</v>
      </c>
      <c r="D98" s="398">
        <f>SUM(E98:AR98)</f>
        <v>0</v>
      </c>
      <c r="E98" s="346"/>
      <c r="F98" s="347"/>
      <c r="G98" s="347"/>
      <c r="H98" s="347"/>
      <c r="I98" s="347"/>
      <c r="J98" s="346"/>
      <c r="K98" s="347"/>
      <c r="L98" s="347"/>
      <c r="M98" s="347"/>
      <c r="N98" s="347"/>
      <c r="O98" s="346"/>
      <c r="P98" s="347"/>
      <c r="Q98" s="347"/>
      <c r="R98" s="347"/>
      <c r="S98" s="347"/>
      <c r="T98" s="346"/>
      <c r="U98" s="347"/>
      <c r="V98" s="347"/>
      <c r="W98" s="347"/>
      <c r="X98" s="347"/>
      <c r="Y98" s="346"/>
      <c r="Z98" s="347"/>
      <c r="AA98" s="347"/>
      <c r="AB98" s="347"/>
      <c r="AC98" s="347"/>
      <c r="AD98" s="346"/>
      <c r="AE98" s="347"/>
      <c r="AF98" s="347"/>
      <c r="AG98" s="347"/>
      <c r="AH98" s="347"/>
      <c r="AI98" s="346"/>
      <c r="AJ98" s="347"/>
      <c r="AK98" s="347"/>
      <c r="AL98" s="347"/>
      <c r="AM98" s="347"/>
      <c r="AN98" s="346"/>
      <c r="AO98" s="347"/>
      <c r="AP98" s="347"/>
      <c r="AQ98" s="347"/>
      <c r="AR98" s="348"/>
      <c r="AS98" s="509"/>
      <c r="AT98" s="489"/>
    </row>
    <row r="99" spans="1:46" x14ac:dyDescent="0.35">
      <c r="A99" s="530"/>
      <c r="B99" s="662"/>
      <c r="C99" s="7" t="s">
        <v>379</v>
      </c>
      <c r="D99" s="370">
        <f t="shared" ref="D99:D117" si="16">SUM(E99:AR99)</f>
        <v>0</v>
      </c>
      <c r="E99" s="155"/>
      <c r="F99" s="156"/>
      <c r="G99" s="156"/>
      <c r="H99" s="156"/>
      <c r="I99" s="156"/>
      <c r="J99" s="155"/>
      <c r="K99" s="156"/>
      <c r="L99" s="156"/>
      <c r="M99" s="156"/>
      <c r="N99" s="156"/>
      <c r="O99" s="155"/>
      <c r="P99" s="156"/>
      <c r="Q99" s="156"/>
      <c r="R99" s="156"/>
      <c r="S99" s="156"/>
      <c r="T99" s="155"/>
      <c r="U99" s="156"/>
      <c r="V99" s="156"/>
      <c r="W99" s="156"/>
      <c r="X99" s="156"/>
      <c r="Y99" s="155"/>
      <c r="Z99" s="156"/>
      <c r="AA99" s="156"/>
      <c r="AB99" s="156"/>
      <c r="AC99" s="156"/>
      <c r="AD99" s="155"/>
      <c r="AE99" s="156"/>
      <c r="AF99" s="156"/>
      <c r="AG99" s="156"/>
      <c r="AH99" s="156"/>
      <c r="AI99" s="155"/>
      <c r="AJ99" s="156"/>
      <c r="AK99" s="156"/>
      <c r="AL99" s="156"/>
      <c r="AM99" s="156"/>
      <c r="AN99" s="155"/>
      <c r="AO99" s="156"/>
      <c r="AP99" s="156"/>
      <c r="AQ99" s="156"/>
      <c r="AR99" s="157"/>
      <c r="AS99" s="286"/>
      <c r="AT99" s="286"/>
    </row>
    <row r="100" spans="1:46" x14ac:dyDescent="0.35">
      <c r="A100" s="530"/>
      <c r="B100" s="662"/>
      <c r="C100" s="7" t="s">
        <v>380</v>
      </c>
      <c r="D100" s="370">
        <f t="shared" si="16"/>
        <v>0</v>
      </c>
      <c r="E100" s="155"/>
      <c r="F100" s="156"/>
      <c r="G100" s="156"/>
      <c r="H100" s="156"/>
      <c r="I100" s="156"/>
      <c r="J100" s="155"/>
      <c r="K100" s="156"/>
      <c r="L100" s="156"/>
      <c r="M100" s="156"/>
      <c r="N100" s="156"/>
      <c r="O100" s="155"/>
      <c r="P100" s="156"/>
      <c r="Q100" s="156"/>
      <c r="R100" s="156"/>
      <c r="S100" s="156"/>
      <c r="T100" s="155"/>
      <c r="U100" s="156"/>
      <c r="V100" s="156"/>
      <c r="W100" s="156"/>
      <c r="X100" s="156"/>
      <c r="Y100" s="155"/>
      <c r="Z100" s="156"/>
      <c r="AA100" s="156"/>
      <c r="AB100" s="156"/>
      <c r="AC100" s="156"/>
      <c r="AD100" s="155"/>
      <c r="AE100" s="156"/>
      <c r="AF100" s="156"/>
      <c r="AG100" s="156"/>
      <c r="AH100" s="156"/>
      <c r="AI100" s="155"/>
      <c r="AJ100" s="156"/>
      <c r="AK100" s="156"/>
      <c r="AL100" s="156"/>
      <c r="AM100" s="156"/>
      <c r="AN100" s="155"/>
      <c r="AO100" s="156"/>
      <c r="AP100" s="156"/>
      <c r="AQ100" s="156"/>
      <c r="AR100" s="157"/>
      <c r="AS100" s="286"/>
      <c r="AT100" s="286"/>
    </row>
    <row r="101" spans="1:46" x14ac:dyDescent="0.35">
      <c r="A101" s="530"/>
      <c r="B101" s="662"/>
      <c r="C101" s="7" t="s">
        <v>381</v>
      </c>
      <c r="D101" s="370">
        <f t="shared" si="16"/>
        <v>0</v>
      </c>
      <c r="E101" s="155"/>
      <c r="F101" s="156"/>
      <c r="G101" s="156"/>
      <c r="H101" s="156"/>
      <c r="I101" s="156"/>
      <c r="J101" s="155"/>
      <c r="K101" s="156"/>
      <c r="L101" s="156"/>
      <c r="M101" s="156"/>
      <c r="N101" s="156"/>
      <c r="O101" s="155"/>
      <c r="P101" s="156"/>
      <c r="Q101" s="156"/>
      <c r="R101" s="156"/>
      <c r="S101" s="156"/>
      <c r="T101" s="155"/>
      <c r="U101" s="156"/>
      <c r="V101" s="156"/>
      <c r="W101" s="156"/>
      <c r="X101" s="156"/>
      <c r="Y101" s="155"/>
      <c r="Z101" s="156"/>
      <c r="AA101" s="156"/>
      <c r="AB101" s="156"/>
      <c r="AC101" s="156"/>
      <c r="AD101" s="155"/>
      <c r="AE101" s="156"/>
      <c r="AF101" s="156"/>
      <c r="AG101" s="156"/>
      <c r="AH101" s="156"/>
      <c r="AI101" s="155"/>
      <c r="AJ101" s="156"/>
      <c r="AK101" s="156"/>
      <c r="AL101" s="156"/>
      <c r="AM101" s="156"/>
      <c r="AN101" s="155"/>
      <c r="AO101" s="156"/>
      <c r="AP101" s="156"/>
      <c r="AQ101" s="156"/>
      <c r="AR101" s="157"/>
      <c r="AS101" s="286"/>
      <c r="AT101" s="286"/>
    </row>
    <row r="102" spans="1:46" x14ac:dyDescent="0.35">
      <c r="A102" s="530"/>
      <c r="B102" s="662"/>
      <c r="C102" s="7" t="s">
        <v>382</v>
      </c>
      <c r="D102" s="370">
        <f t="shared" si="16"/>
        <v>0</v>
      </c>
      <c r="E102" s="155"/>
      <c r="F102" s="156"/>
      <c r="G102" s="156"/>
      <c r="H102" s="156"/>
      <c r="I102" s="156"/>
      <c r="J102" s="155"/>
      <c r="K102" s="156"/>
      <c r="L102" s="156"/>
      <c r="M102" s="156"/>
      <c r="N102" s="156"/>
      <c r="O102" s="155"/>
      <c r="P102" s="156"/>
      <c r="Q102" s="156"/>
      <c r="R102" s="156"/>
      <c r="S102" s="156"/>
      <c r="T102" s="155"/>
      <c r="U102" s="156"/>
      <c r="V102" s="156"/>
      <c r="W102" s="156"/>
      <c r="X102" s="156"/>
      <c r="Y102" s="155"/>
      <c r="Z102" s="156"/>
      <c r="AA102" s="156"/>
      <c r="AB102" s="156"/>
      <c r="AC102" s="156"/>
      <c r="AD102" s="155"/>
      <c r="AE102" s="156"/>
      <c r="AF102" s="156"/>
      <c r="AG102" s="156"/>
      <c r="AH102" s="156"/>
      <c r="AI102" s="155"/>
      <c r="AJ102" s="156"/>
      <c r="AK102" s="156"/>
      <c r="AL102" s="156"/>
      <c r="AM102" s="156"/>
      <c r="AN102" s="155"/>
      <c r="AO102" s="156"/>
      <c r="AP102" s="156"/>
      <c r="AQ102" s="156"/>
      <c r="AR102" s="157"/>
      <c r="AS102" s="286"/>
      <c r="AT102" s="286"/>
    </row>
    <row r="103" spans="1:46" x14ac:dyDescent="0.35">
      <c r="A103" s="530"/>
      <c r="B103" s="662"/>
      <c r="C103" s="7" t="s">
        <v>383</v>
      </c>
      <c r="D103" s="370">
        <f t="shared" si="16"/>
        <v>0</v>
      </c>
      <c r="E103" s="155"/>
      <c r="F103" s="156"/>
      <c r="G103" s="156"/>
      <c r="H103" s="156"/>
      <c r="I103" s="156"/>
      <c r="J103" s="155"/>
      <c r="K103" s="156"/>
      <c r="L103" s="156"/>
      <c r="M103" s="156"/>
      <c r="N103" s="156"/>
      <c r="O103" s="155"/>
      <c r="P103" s="156"/>
      <c r="Q103" s="156"/>
      <c r="R103" s="156"/>
      <c r="S103" s="156"/>
      <c r="T103" s="155"/>
      <c r="U103" s="156"/>
      <c r="V103" s="156"/>
      <c r="W103" s="156"/>
      <c r="X103" s="156"/>
      <c r="Y103" s="155"/>
      <c r="Z103" s="156"/>
      <c r="AA103" s="156"/>
      <c r="AB103" s="156"/>
      <c r="AC103" s="156"/>
      <c r="AD103" s="155"/>
      <c r="AE103" s="156"/>
      <c r="AF103" s="156"/>
      <c r="AG103" s="156"/>
      <c r="AH103" s="156"/>
      <c r="AI103" s="155"/>
      <c r="AJ103" s="156"/>
      <c r="AK103" s="156"/>
      <c r="AL103" s="156"/>
      <c r="AM103" s="156"/>
      <c r="AN103" s="155"/>
      <c r="AO103" s="156"/>
      <c r="AP103" s="156"/>
      <c r="AQ103" s="156"/>
      <c r="AR103" s="157"/>
      <c r="AS103" s="286"/>
      <c r="AT103" s="286"/>
    </row>
    <row r="104" spans="1:46" x14ac:dyDescent="0.35">
      <c r="A104" s="530"/>
      <c r="B104" s="662"/>
      <c r="C104" s="7" t="s">
        <v>384</v>
      </c>
      <c r="D104" s="370">
        <f t="shared" si="16"/>
        <v>0</v>
      </c>
      <c r="E104" s="155"/>
      <c r="F104" s="156"/>
      <c r="G104" s="156"/>
      <c r="H104" s="156"/>
      <c r="I104" s="156"/>
      <c r="J104" s="155"/>
      <c r="K104" s="156"/>
      <c r="L104" s="156"/>
      <c r="M104" s="156"/>
      <c r="N104" s="156"/>
      <c r="O104" s="155"/>
      <c r="P104" s="156"/>
      <c r="Q104" s="156"/>
      <c r="R104" s="156"/>
      <c r="S104" s="156"/>
      <c r="T104" s="155"/>
      <c r="U104" s="156"/>
      <c r="V104" s="156"/>
      <c r="W104" s="156"/>
      <c r="X104" s="156"/>
      <c r="Y104" s="155"/>
      <c r="Z104" s="156"/>
      <c r="AA104" s="156"/>
      <c r="AB104" s="156"/>
      <c r="AC104" s="156"/>
      <c r="AD104" s="155"/>
      <c r="AE104" s="156"/>
      <c r="AF104" s="156"/>
      <c r="AG104" s="156"/>
      <c r="AH104" s="156"/>
      <c r="AI104" s="155"/>
      <c r="AJ104" s="156"/>
      <c r="AK104" s="156"/>
      <c r="AL104" s="156"/>
      <c r="AM104" s="156"/>
      <c r="AN104" s="155"/>
      <c r="AO104" s="156"/>
      <c r="AP104" s="156"/>
      <c r="AQ104" s="156"/>
      <c r="AR104" s="157"/>
      <c r="AS104" s="286"/>
      <c r="AT104" s="286"/>
    </row>
    <row r="105" spans="1:46" x14ac:dyDescent="0.35">
      <c r="A105" s="530"/>
      <c r="B105" s="662"/>
      <c r="C105" s="7" t="s">
        <v>385</v>
      </c>
      <c r="D105" s="370">
        <f t="shared" si="16"/>
        <v>0</v>
      </c>
      <c r="E105" s="155"/>
      <c r="F105" s="156"/>
      <c r="G105" s="156"/>
      <c r="H105" s="156"/>
      <c r="I105" s="156"/>
      <c r="J105" s="155"/>
      <c r="K105" s="156"/>
      <c r="L105" s="156"/>
      <c r="M105" s="156"/>
      <c r="N105" s="156"/>
      <c r="O105" s="155"/>
      <c r="P105" s="156"/>
      <c r="Q105" s="156"/>
      <c r="R105" s="156"/>
      <c r="S105" s="156"/>
      <c r="T105" s="155"/>
      <c r="U105" s="156"/>
      <c r="V105" s="156"/>
      <c r="W105" s="156"/>
      <c r="X105" s="156"/>
      <c r="Y105" s="155"/>
      <c r="Z105" s="156"/>
      <c r="AA105" s="156"/>
      <c r="AB105" s="156"/>
      <c r="AC105" s="156"/>
      <c r="AD105" s="155"/>
      <c r="AE105" s="156"/>
      <c r="AF105" s="156"/>
      <c r="AG105" s="156"/>
      <c r="AH105" s="156"/>
      <c r="AI105" s="155"/>
      <c r="AJ105" s="156"/>
      <c r="AK105" s="156"/>
      <c r="AL105" s="156"/>
      <c r="AM105" s="156"/>
      <c r="AN105" s="155"/>
      <c r="AO105" s="156"/>
      <c r="AP105" s="156"/>
      <c r="AQ105" s="156"/>
      <c r="AR105" s="157"/>
      <c r="AS105" s="286"/>
      <c r="AT105" s="286"/>
    </row>
    <row r="106" spans="1:46" ht="18.75" customHeight="1" x14ac:dyDescent="0.35">
      <c r="A106" s="530"/>
      <c r="B106" s="662"/>
      <c r="C106" s="7" t="s">
        <v>359</v>
      </c>
      <c r="D106" s="370">
        <f t="shared" si="16"/>
        <v>0</v>
      </c>
      <c r="E106" s="155"/>
      <c r="F106" s="156"/>
      <c r="G106" s="156"/>
      <c r="H106" s="156"/>
      <c r="I106" s="156"/>
      <c r="J106" s="155"/>
      <c r="K106" s="156"/>
      <c r="L106" s="156"/>
      <c r="M106" s="156"/>
      <c r="N106" s="156"/>
      <c r="O106" s="155"/>
      <c r="P106" s="156"/>
      <c r="Q106" s="156"/>
      <c r="R106" s="156"/>
      <c r="S106" s="156"/>
      <c r="T106" s="155"/>
      <c r="U106" s="156"/>
      <c r="V106" s="156"/>
      <c r="W106" s="156"/>
      <c r="X106" s="156"/>
      <c r="Y106" s="155"/>
      <c r="Z106" s="156"/>
      <c r="AA106" s="156"/>
      <c r="AB106" s="156"/>
      <c r="AC106" s="156"/>
      <c r="AD106" s="155"/>
      <c r="AE106" s="156"/>
      <c r="AF106" s="156"/>
      <c r="AG106" s="156"/>
      <c r="AH106" s="156"/>
      <c r="AI106" s="155"/>
      <c r="AJ106" s="156"/>
      <c r="AK106" s="156"/>
      <c r="AL106" s="156"/>
      <c r="AM106" s="156"/>
      <c r="AN106" s="155"/>
      <c r="AO106" s="156"/>
      <c r="AP106" s="156"/>
      <c r="AQ106" s="156"/>
      <c r="AR106" s="157"/>
      <c r="AS106" s="286"/>
      <c r="AT106" s="286"/>
    </row>
    <row r="107" spans="1:46" ht="17.25" customHeight="1" x14ac:dyDescent="0.35">
      <c r="A107" s="530"/>
      <c r="B107" s="662"/>
      <c r="C107" s="7" t="s">
        <v>386</v>
      </c>
      <c r="D107" s="370">
        <f t="shared" si="16"/>
        <v>0</v>
      </c>
      <c r="E107" s="155"/>
      <c r="F107" s="156"/>
      <c r="G107" s="156"/>
      <c r="H107" s="156"/>
      <c r="I107" s="156"/>
      <c r="J107" s="155"/>
      <c r="K107" s="156"/>
      <c r="L107" s="156"/>
      <c r="M107" s="156"/>
      <c r="N107" s="156"/>
      <c r="O107" s="155"/>
      <c r="P107" s="156"/>
      <c r="Q107" s="156"/>
      <c r="R107" s="156"/>
      <c r="S107" s="156"/>
      <c r="T107" s="155"/>
      <c r="U107" s="156"/>
      <c r="V107" s="156"/>
      <c r="W107" s="156"/>
      <c r="X107" s="156"/>
      <c r="Y107" s="155"/>
      <c r="Z107" s="156"/>
      <c r="AA107" s="156"/>
      <c r="AB107" s="156"/>
      <c r="AC107" s="156"/>
      <c r="AD107" s="155"/>
      <c r="AE107" s="156"/>
      <c r="AF107" s="156"/>
      <c r="AG107" s="156"/>
      <c r="AH107" s="156"/>
      <c r="AI107" s="155"/>
      <c r="AJ107" s="156"/>
      <c r="AK107" s="156"/>
      <c r="AL107" s="156"/>
      <c r="AM107" s="156"/>
      <c r="AN107" s="155"/>
      <c r="AO107" s="156"/>
      <c r="AP107" s="156"/>
      <c r="AQ107" s="156"/>
      <c r="AR107" s="157"/>
      <c r="AS107" s="286"/>
      <c r="AT107" s="286"/>
    </row>
    <row r="108" spans="1:46" x14ac:dyDescent="0.35">
      <c r="A108" s="530"/>
      <c r="B108" s="662"/>
      <c r="C108" s="7" t="s">
        <v>387</v>
      </c>
      <c r="D108" s="370">
        <f t="shared" si="16"/>
        <v>0</v>
      </c>
      <c r="E108" s="155"/>
      <c r="F108" s="156"/>
      <c r="G108" s="156"/>
      <c r="H108" s="156"/>
      <c r="I108" s="156"/>
      <c r="J108" s="155"/>
      <c r="K108" s="156"/>
      <c r="L108" s="156"/>
      <c r="M108" s="156"/>
      <c r="N108" s="156"/>
      <c r="O108" s="155"/>
      <c r="P108" s="156"/>
      <c r="Q108" s="156"/>
      <c r="R108" s="156"/>
      <c r="S108" s="156"/>
      <c r="T108" s="155"/>
      <c r="U108" s="156"/>
      <c r="V108" s="156"/>
      <c r="W108" s="156"/>
      <c r="X108" s="156"/>
      <c r="Y108" s="155"/>
      <c r="Z108" s="156"/>
      <c r="AA108" s="156"/>
      <c r="AB108" s="156"/>
      <c r="AC108" s="156"/>
      <c r="AD108" s="155"/>
      <c r="AE108" s="156"/>
      <c r="AF108" s="156"/>
      <c r="AG108" s="156"/>
      <c r="AH108" s="156"/>
      <c r="AI108" s="155"/>
      <c r="AJ108" s="156"/>
      <c r="AK108" s="156"/>
      <c r="AL108" s="156"/>
      <c r="AM108" s="156"/>
      <c r="AN108" s="155"/>
      <c r="AO108" s="156"/>
      <c r="AP108" s="156"/>
      <c r="AQ108" s="156"/>
      <c r="AR108" s="157"/>
      <c r="AS108" s="286"/>
      <c r="AT108" s="286"/>
    </row>
    <row r="109" spans="1:46" ht="29" x14ac:dyDescent="0.35">
      <c r="A109" s="530"/>
      <c r="B109" s="662"/>
      <c r="C109" s="7" t="s">
        <v>388</v>
      </c>
      <c r="D109" s="370">
        <f t="shared" si="16"/>
        <v>0</v>
      </c>
      <c r="E109" s="155"/>
      <c r="F109" s="156"/>
      <c r="G109" s="156"/>
      <c r="H109" s="156"/>
      <c r="I109" s="156"/>
      <c r="J109" s="155"/>
      <c r="K109" s="156"/>
      <c r="L109" s="156"/>
      <c r="M109" s="156"/>
      <c r="N109" s="156"/>
      <c r="O109" s="155"/>
      <c r="P109" s="156"/>
      <c r="Q109" s="156"/>
      <c r="R109" s="156"/>
      <c r="S109" s="156"/>
      <c r="T109" s="155"/>
      <c r="U109" s="156"/>
      <c r="V109" s="156"/>
      <c r="W109" s="156"/>
      <c r="X109" s="156"/>
      <c r="Y109" s="155"/>
      <c r="Z109" s="156"/>
      <c r="AA109" s="156"/>
      <c r="AB109" s="156"/>
      <c r="AC109" s="156"/>
      <c r="AD109" s="155"/>
      <c r="AE109" s="156"/>
      <c r="AF109" s="156"/>
      <c r="AG109" s="156"/>
      <c r="AH109" s="156"/>
      <c r="AI109" s="155"/>
      <c r="AJ109" s="156"/>
      <c r="AK109" s="156"/>
      <c r="AL109" s="156"/>
      <c r="AM109" s="156"/>
      <c r="AN109" s="155"/>
      <c r="AO109" s="156"/>
      <c r="AP109" s="156"/>
      <c r="AQ109" s="156"/>
      <c r="AR109" s="157"/>
      <c r="AS109" s="286"/>
      <c r="AT109" s="286"/>
    </row>
    <row r="110" spans="1:46" x14ac:dyDescent="0.35">
      <c r="A110" s="530"/>
      <c r="B110" s="662"/>
      <c r="C110" s="7" t="s">
        <v>389</v>
      </c>
      <c r="D110" s="370">
        <f t="shared" si="16"/>
        <v>0</v>
      </c>
      <c r="E110" s="155"/>
      <c r="F110" s="156"/>
      <c r="G110" s="156"/>
      <c r="H110" s="156"/>
      <c r="I110" s="156"/>
      <c r="J110" s="155"/>
      <c r="K110" s="156"/>
      <c r="L110" s="156"/>
      <c r="M110" s="156"/>
      <c r="N110" s="156"/>
      <c r="O110" s="155"/>
      <c r="P110" s="156"/>
      <c r="Q110" s="156"/>
      <c r="R110" s="156"/>
      <c r="S110" s="156"/>
      <c r="T110" s="155"/>
      <c r="U110" s="156"/>
      <c r="V110" s="156"/>
      <c r="W110" s="156"/>
      <c r="X110" s="156"/>
      <c r="Y110" s="155"/>
      <c r="Z110" s="156"/>
      <c r="AA110" s="156"/>
      <c r="AB110" s="156"/>
      <c r="AC110" s="156"/>
      <c r="AD110" s="155"/>
      <c r="AE110" s="156"/>
      <c r="AF110" s="156"/>
      <c r="AG110" s="156"/>
      <c r="AH110" s="156"/>
      <c r="AI110" s="155"/>
      <c r="AJ110" s="156"/>
      <c r="AK110" s="156"/>
      <c r="AL110" s="156"/>
      <c r="AM110" s="156"/>
      <c r="AN110" s="155"/>
      <c r="AO110" s="156"/>
      <c r="AP110" s="156"/>
      <c r="AQ110" s="156"/>
      <c r="AR110" s="157"/>
      <c r="AS110" s="286"/>
      <c r="AT110" s="286"/>
    </row>
    <row r="111" spans="1:46" x14ac:dyDescent="0.35">
      <c r="A111" s="530"/>
      <c r="B111" s="662"/>
      <c r="C111" s="7" t="s">
        <v>390</v>
      </c>
      <c r="D111" s="370">
        <f t="shared" si="16"/>
        <v>0</v>
      </c>
      <c r="E111" s="155"/>
      <c r="F111" s="156"/>
      <c r="G111" s="156"/>
      <c r="H111" s="156"/>
      <c r="I111" s="156"/>
      <c r="J111" s="155"/>
      <c r="K111" s="156"/>
      <c r="L111" s="156"/>
      <c r="M111" s="156"/>
      <c r="N111" s="156"/>
      <c r="O111" s="155"/>
      <c r="P111" s="156"/>
      <c r="Q111" s="156"/>
      <c r="R111" s="156"/>
      <c r="S111" s="156"/>
      <c r="T111" s="155"/>
      <c r="U111" s="156"/>
      <c r="V111" s="156"/>
      <c r="W111" s="156"/>
      <c r="X111" s="156"/>
      <c r="Y111" s="155"/>
      <c r="Z111" s="156"/>
      <c r="AA111" s="156"/>
      <c r="AB111" s="156"/>
      <c r="AC111" s="156"/>
      <c r="AD111" s="155"/>
      <c r="AE111" s="156"/>
      <c r="AF111" s="156"/>
      <c r="AG111" s="156"/>
      <c r="AH111" s="156"/>
      <c r="AI111" s="155"/>
      <c r="AJ111" s="156"/>
      <c r="AK111" s="156"/>
      <c r="AL111" s="156"/>
      <c r="AM111" s="156"/>
      <c r="AN111" s="155"/>
      <c r="AO111" s="156"/>
      <c r="AP111" s="156"/>
      <c r="AQ111" s="156"/>
      <c r="AR111" s="157"/>
      <c r="AS111" s="286"/>
      <c r="AT111" s="286"/>
    </row>
    <row r="112" spans="1:46" x14ac:dyDescent="0.35">
      <c r="A112" s="530"/>
      <c r="B112" s="662"/>
      <c r="C112" s="7" t="s">
        <v>391</v>
      </c>
      <c r="D112" s="370">
        <f t="shared" si="16"/>
        <v>0</v>
      </c>
      <c r="E112" s="155"/>
      <c r="F112" s="156"/>
      <c r="G112" s="156"/>
      <c r="H112" s="156"/>
      <c r="I112" s="156"/>
      <c r="J112" s="155"/>
      <c r="K112" s="156"/>
      <c r="L112" s="156"/>
      <c r="M112" s="156"/>
      <c r="N112" s="156"/>
      <c r="O112" s="155"/>
      <c r="P112" s="156"/>
      <c r="Q112" s="156"/>
      <c r="R112" s="156"/>
      <c r="S112" s="156"/>
      <c r="T112" s="155"/>
      <c r="U112" s="156"/>
      <c r="V112" s="156"/>
      <c r="W112" s="156"/>
      <c r="X112" s="156"/>
      <c r="Y112" s="155"/>
      <c r="Z112" s="156"/>
      <c r="AA112" s="156"/>
      <c r="AB112" s="156"/>
      <c r="AC112" s="156"/>
      <c r="AD112" s="155"/>
      <c r="AE112" s="156"/>
      <c r="AF112" s="156"/>
      <c r="AG112" s="156"/>
      <c r="AH112" s="156"/>
      <c r="AI112" s="155"/>
      <c r="AJ112" s="156"/>
      <c r="AK112" s="156"/>
      <c r="AL112" s="156"/>
      <c r="AM112" s="156"/>
      <c r="AN112" s="155"/>
      <c r="AO112" s="156"/>
      <c r="AP112" s="156"/>
      <c r="AQ112" s="156"/>
      <c r="AR112" s="157"/>
      <c r="AS112" s="286"/>
      <c r="AT112" s="286"/>
    </row>
    <row r="113" spans="1:46" x14ac:dyDescent="0.35">
      <c r="A113" s="530"/>
      <c r="B113" s="662"/>
      <c r="C113" s="265" t="s">
        <v>392</v>
      </c>
      <c r="D113" s="370">
        <f t="shared" si="16"/>
        <v>0</v>
      </c>
      <c r="E113" s="155"/>
      <c r="F113" s="156"/>
      <c r="G113" s="156"/>
      <c r="H113" s="156"/>
      <c r="I113" s="156"/>
      <c r="J113" s="155"/>
      <c r="K113" s="156"/>
      <c r="L113" s="156"/>
      <c r="M113" s="156"/>
      <c r="N113" s="156"/>
      <c r="O113" s="155"/>
      <c r="P113" s="156"/>
      <c r="Q113" s="156"/>
      <c r="R113" s="156"/>
      <c r="S113" s="156"/>
      <c r="T113" s="155"/>
      <c r="U113" s="156"/>
      <c r="V113" s="156"/>
      <c r="W113" s="156"/>
      <c r="X113" s="156"/>
      <c r="Y113" s="155"/>
      <c r="Z113" s="156"/>
      <c r="AA113" s="156"/>
      <c r="AB113" s="156"/>
      <c r="AC113" s="156"/>
      <c r="AD113" s="155"/>
      <c r="AE113" s="156"/>
      <c r="AF113" s="156"/>
      <c r="AG113" s="156"/>
      <c r="AH113" s="156"/>
      <c r="AI113" s="155"/>
      <c r="AJ113" s="156"/>
      <c r="AK113" s="156"/>
      <c r="AL113" s="156"/>
      <c r="AM113" s="156"/>
      <c r="AN113" s="155"/>
      <c r="AO113" s="156"/>
      <c r="AP113" s="156"/>
      <c r="AQ113" s="156"/>
      <c r="AR113" s="157"/>
      <c r="AS113" s="286"/>
      <c r="AT113" s="286"/>
    </row>
    <row r="114" spans="1:46" x14ac:dyDescent="0.35">
      <c r="A114" s="530"/>
      <c r="B114" s="662"/>
      <c r="C114" s="265" t="s">
        <v>393</v>
      </c>
      <c r="D114" s="370">
        <f t="shared" si="16"/>
        <v>0</v>
      </c>
      <c r="E114" s="155"/>
      <c r="F114" s="156"/>
      <c r="G114" s="156"/>
      <c r="H114" s="156"/>
      <c r="I114" s="156"/>
      <c r="J114" s="155"/>
      <c r="K114" s="156"/>
      <c r="L114" s="156"/>
      <c r="M114" s="156"/>
      <c r="N114" s="156"/>
      <c r="O114" s="155"/>
      <c r="P114" s="156"/>
      <c r="Q114" s="156"/>
      <c r="R114" s="156"/>
      <c r="S114" s="156"/>
      <c r="T114" s="155"/>
      <c r="U114" s="156"/>
      <c r="V114" s="156"/>
      <c r="W114" s="156"/>
      <c r="X114" s="156"/>
      <c r="Y114" s="155"/>
      <c r="Z114" s="156"/>
      <c r="AA114" s="156"/>
      <c r="AB114" s="156"/>
      <c r="AC114" s="156"/>
      <c r="AD114" s="155"/>
      <c r="AE114" s="156"/>
      <c r="AF114" s="156"/>
      <c r="AG114" s="156"/>
      <c r="AH114" s="156"/>
      <c r="AI114" s="155"/>
      <c r="AJ114" s="156"/>
      <c r="AK114" s="156"/>
      <c r="AL114" s="156"/>
      <c r="AM114" s="156"/>
      <c r="AN114" s="155"/>
      <c r="AO114" s="156"/>
      <c r="AP114" s="156"/>
      <c r="AQ114" s="156"/>
      <c r="AR114" s="157"/>
      <c r="AS114" s="286"/>
      <c r="AT114" s="286"/>
    </row>
    <row r="115" spans="1:46" x14ac:dyDescent="0.35">
      <c r="A115" s="530"/>
      <c r="B115" s="662"/>
      <c r="C115" s="419" t="s">
        <v>368</v>
      </c>
      <c r="D115" s="368">
        <f t="shared" si="16"/>
        <v>0</v>
      </c>
      <c r="E115" s="155"/>
      <c r="F115" s="156"/>
      <c r="G115" s="156"/>
      <c r="H115" s="156"/>
      <c r="I115" s="156"/>
      <c r="J115" s="155"/>
      <c r="K115" s="156"/>
      <c r="L115" s="156"/>
      <c r="M115" s="156"/>
      <c r="N115" s="156"/>
      <c r="O115" s="155"/>
      <c r="P115" s="156"/>
      <c r="Q115" s="156"/>
      <c r="R115" s="156"/>
      <c r="S115" s="156"/>
      <c r="T115" s="155"/>
      <c r="U115" s="156"/>
      <c r="V115" s="156"/>
      <c r="W115" s="156"/>
      <c r="X115" s="156"/>
      <c r="Y115" s="155"/>
      <c r="Z115" s="156"/>
      <c r="AA115" s="156"/>
      <c r="AB115" s="156"/>
      <c r="AC115" s="156"/>
      <c r="AD115" s="155"/>
      <c r="AE115" s="156"/>
      <c r="AF115" s="156"/>
      <c r="AG115" s="156"/>
      <c r="AH115" s="156"/>
      <c r="AI115" s="155"/>
      <c r="AJ115" s="156"/>
      <c r="AK115" s="156"/>
      <c r="AL115" s="156"/>
      <c r="AM115" s="156"/>
      <c r="AN115" s="155"/>
      <c r="AO115" s="156"/>
      <c r="AP115" s="156"/>
      <c r="AQ115" s="156"/>
      <c r="AR115" s="157"/>
      <c r="AS115" s="286"/>
      <c r="AT115" s="286"/>
    </row>
    <row r="116" spans="1:46" x14ac:dyDescent="0.35">
      <c r="A116" s="530"/>
      <c r="B116" s="662"/>
      <c r="C116" s="417" t="s">
        <v>317</v>
      </c>
      <c r="D116" s="272" t="str">
        <f>_xlfn.TEXTJOIN(", ",TRUE,E116:AR116)</f>
        <v/>
      </c>
      <c r="E116" s="155"/>
      <c r="F116" s="156"/>
      <c r="G116" s="156"/>
      <c r="H116" s="156"/>
      <c r="I116" s="156"/>
      <c r="J116" s="155"/>
      <c r="K116" s="156"/>
      <c r="L116" s="156"/>
      <c r="M116" s="156"/>
      <c r="N116" s="156"/>
      <c r="O116" s="155"/>
      <c r="P116" s="156"/>
      <c r="Q116" s="156"/>
      <c r="R116" s="156"/>
      <c r="S116" s="156"/>
      <c r="T116" s="155"/>
      <c r="U116" s="156"/>
      <c r="V116" s="156"/>
      <c r="W116" s="156"/>
      <c r="X116" s="156"/>
      <c r="Y116" s="155"/>
      <c r="Z116" s="156"/>
      <c r="AA116" s="156"/>
      <c r="AB116" s="156"/>
      <c r="AC116" s="156"/>
      <c r="AD116" s="155"/>
      <c r="AE116" s="156"/>
      <c r="AF116" s="156"/>
      <c r="AG116" s="156"/>
      <c r="AH116" s="156"/>
      <c r="AI116" s="155"/>
      <c r="AJ116" s="156"/>
      <c r="AK116" s="156"/>
      <c r="AL116" s="156"/>
      <c r="AM116" s="156"/>
      <c r="AN116" s="155"/>
      <c r="AO116" s="156"/>
      <c r="AP116" s="156"/>
      <c r="AQ116" s="156"/>
      <c r="AR116" s="157"/>
      <c r="AS116" s="286"/>
      <c r="AT116" s="286"/>
    </row>
    <row r="117" spans="1:46" x14ac:dyDescent="0.35">
      <c r="A117" s="530"/>
      <c r="B117" s="662"/>
      <c r="C117" s="419" t="s">
        <v>369</v>
      </c>
      <c r="D117" s="368">
        <f t="shared" si="16"/>
        <v>0</v>
      </c>
      <c r="E117" s="155"/>
      <c r="F117" s="156"/>
      <c r="G117" s="156"/>
      <c r="H117" s="156"/>
      <c r="I117" s="156"/>
      <c r="J117" s="155"/>
      <c r="K117" s="156"/>
      <c r="L117" s="156"/>
      <c r="M117" s="156"/>
      <c r="N117" s="156"/>
      <c r="O117" s="155"/>
      <c r="P117" s="156"/>
      <c r="Q117" s="156"/>
      <c r="R117" s="156"/>
      <c r="S117" s="156"/>
      <c r="T117" s="155"/>
      <c r="U117" s="156"/>
      <c r="V117" s="156"/>
      <c r="W117" s="156"/>
      <c r="X117" s="156"/>
      <c r="Y117" s="155"/>
      <c r="Z117" s="156"/>
      <c r="AA117" s="156"/>
      <c r="AB117" s="156"/>
      <c r="AC117" s="156"/>
      <c r="AD117" s="155"/>
      <c r="AE117" s="156"/>
      <c r="AF117" s="156"/>
      <c r="AG117" s="156"/>
      <c r="AH117" s="156"/>
      <c r="AI117" s="155"/>
      <c r="AJ117" s="156"/>
      <c r="AK117" s="156"/>
      <c r="AL117" s="156"/>
      <c r="AM117" s="156"/>
      <c r="AN117" s="155"/>
      <c r="AO117" s="156"/>
      <c r="AP117" s="156"/>
      <c r="AQ117" s="156"/>
      <c r="AR117" s="157"/>
      <c r="AS117" s="286"/>
      <c r="AT117" s="286"/>
    </row>
    <row r="118" spans="1:46" x14ac:dyDescent="0.35">
      <c r="A118" s="530"/>
      <c r="B118" s="662"/>
      <c r="C118" s="417" t="s">
        <v>319</v>
      </c>
      <c r="D118" s="272" t="str">
        <f>_xlfn.TEXTJOIN(", ",TRUE,E118:AR118)</f>
        <v/>
      </c>
      <c r="E118" s="155"/>
      <c r="F118" s="156"/>
      <c r="G118" s="156"/>
      <c r="H118" s="156"/>
      <c r="I118" s="156"/>
      <c r="J118" s="155"/>
      <c r="K118" s="156"/>
      <c r="L118" s="156"/>
      <c r="M118" s="156"/>
      <c r="N118" s="156"/>
      <c r="O118" s="155"/>
      <c r="P118" s="156"/>
      <c r="Q118" s="156"/>
      <c r="R118" s="156"/>
      <c r="S118" s="156"/>
      <c r="T118" s="155"/>
      <c r="U118" s="156"/>
      <c r="V118" s="156"/>
      <c r="W118" s="156"/>
      <c r="X118" s="156"/>
      <c r="Y118" s="155"/>
      <c r="Z118" s="156"/>
      <c r="AA118" s="156"/>
      <c r="AB118" s="156"/>
      <c r="AC118" s="156"/>
      <c r="AD118" s="155"/>
      <c r="AE118" s="156"/>
      <c r="AF118" s="156"/>
      <c r="AG118" s="156"/>
      <c r="AH118" s="156"/>
      <c r="AI118" s="155"/>
      <c r="AJ118" s="156"/>
      <c r="AK118" s="156"/>
      <c r="AL118" s="156"/>
      <c r="AM118" s="156"/>
      <c r="AN118" s="155"/>
      <c r="AO118" s="156"/>
      <c r="AP118" s="156"/>
      <c r="AQ118" s="156"/>
      <c r="AR118" s="157"/>
      <c r="AS118" s="286"/>
      <c r="AT118" s="286"/>
    </row>
    <row r="119" spans="1:46" x14ac:dyDescent="0.35">
      <c r="A119" s="530"/>
      <c r="B119" s="662"/>
      <c r="C119" s="419" t="s">
        <v>370</v>
      </c>
      <c r="D119" s="368">
        <f>SUM(E119:AR119)</f>
        <v>0</v>
      </c>
      <c r="E119" s="254"/>
      <c r="F119" s="255"/>
      <c r="G119" s="255"/>
      <c r="H119" s="255"/>
      <c r="I119" s="255"/>
      <c r="J119" s="254"/>
      <c r="K119" s="255"/>
      <c r="L119" s="255"/>
      <c r="M119" s="255"/>
      <c r="N119" s="255"/>
      <c r="O119" s="254"/>
      <c r="P119" s="255"/>
      <c r="Q119" s="255"/>
      <c r="R119" s="255"/>
      <c r="S119" s="255"/>
      <c r="T119" s="254"/>
      <c r="U119" s="255"/>
      <c r="V119" s="255"/>
      <c r="W119" s="255"/>
      <c r="X119" s="255"/>
      <c r="Y119" s="254"/>
      <c r="Z119" s="255"/>
      <c r="AA119" s="255"/>
      <c r="AB119" s="255"/>
      <c r="AC119" s="255"/>
      <c r="AD119" s="254"/>
      <c r="AE119" s="255"/>
      <c r="AF119" s="255"/>
      <c r="AG119" s="255"/>
      <c r="AH119" s="255"/>
      <c r="AI119" s="254"/>
      <c r="AJ119" s="255"/>
      <c r="AK119" s="255"/>
      <c r="AL119" s="255"/>
      <c r="AM119" s="255"/>
      <c r="AN119" s="254"/>
      <c r="AO119" s="255"/>
      <c r="AP119" s="255"/>
      <c r="AQ119" s="255"/>
      <c r="AR119" s="256"/>
      <c r="AS119" s="286"/>
      <c r="AT119" s="286"/>
    </row>
    <row r="120" spans="1:46" ht="15" thickBot="1" x14ac:dyDescent="0.4">
      <c r="A120" s="530"/>
      <c r="B120" s="662"/>
      <c r="C120" s="420" t="s">
        <v>342</v>
      </c>
      <c r="D120" s="354" t="str">
        <f>_xlfn.TEXTJOIN(", ",TRUE,E120:AR120)</f>
        <v/>
      </c>
      <c r="E120" s="263"/>
      <c r="F120" s="264"/>
      <c r="G120" s="264"/>
      <c r="H120" s="264"/>
      <c r="I120" s="264"/>
      <c r="J120" s="263"/>
      <c r="K120" s="264"/>
      <c r="L120" s="264"/>
      <c r="M120" s="264"/>
      <c r="N120" s="264"/>
      <c r="O120" s="263"/>
      <c r="P120" s="264"/>
      <c r="Q120" s="264"/>
      <c r="R120" s="264"/>
      <c r="S120" s="264"/>
      <c r="T120" s="263"/>
      <c r="U120" s="264"/>
      <c r="V120" s="264"/>
      <c r="W120" s="264"/>
      <c r="X120" s="264"/>
      <c r="Y120" s="263"/>
      <c r="Z120" s="264"/>
      <c r="AA120" s="264"/>
      <c r="AB120" s="264"/>
      <c r="AC120" s="264"/>
      <c r="AD120" s="263"/>
      <c r="AE120" s="264"/>
      <c r="AF120" s="264"/>
      <c r="AG120" s="264"/>
      <c r="AH120" s="264"/>
      <c r="AI120" s="263"/>
      <c r="AJ120" s="264"/>
      <c r="AK120" s="264"/>
      <c r="AL120" s="264"/>
      <c r="AM120" s="264"/>
      <c r="AN120" s="263"/>
      <c r="AO120" s="264"/>
      <c r="AP120" s="264"/>
      <c r="AQ120" s="264"/>
      <c r="AR120" s="299"/>
      <c r="AS120" s="332"/>
      <c r="AT120" s="332"/>
    </row>
    <row r="121" spans="1:46" ht="106" customHeight="1" thickBot="1" x14ac:dyDescent="0.4">
      <c r="A121" s="666" t="s">
        <v>480</v>
      </c>
      <c r="B121" s="665" t="s">
        <v>480</v>
      </c>
      <c r="C121" s="74" t="s">
        <v>395</v>
      </c>
      <c r="D121" s="693"/>
      <c r="E121" s="694"/>
      <c r="F121" s="694"/>
      <c r="G121" s="694"/>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94"/>
      <c r="AM121" s="694"/>
      <c r="AN121" s="694"/>
      <c r="AO121" s="694"/>
      <c r="AP121" s="694"/>
      <c r="AQ121" s="694"/>
      <c r="AR121" s="694"/>
      <c r="AS121" s="694"/>
      <c r="AT121" s="695"/>
    </row>
    <row r="122" spans="1:46" ht="15" thickBot="1" x14ac:dyDescent="0.4">
      <c r="A122" s="530"/>
      <c r="B122" s="662"/>
      <c r="C122" s="60" t="s">
        <v>396</v>
      </c>
      <c r="D122" s="690"/>
      <c r="E122" s="691"/>
      <c r="F122" s="691"/>
      <c r="G122" s="691"/>
      <c r="H122" s="691"/>
      <c r="I122" s="691"/>
      <c r="J122" s="691"/>
      <c r="K122" s="691"/>
      <c r="L122" s="691"/>
      <c r="M122" s="691"/>
      <c r="N122" s="691"/>
      <c r="O122" s="691"/>
      <c r="P122" s="691"/>
      <c r="Q122" s="691"/>
      <c r="R122" s="691"/>
      <c r="S122" s="691"/>
      <c r="T122" s="691"/>
      <c r="U122" s="691"/>
      <c r="V122" s="691"/>
      <c r="W122" s="691"/>
      <c r="X122" s="691"/>
      <c r="Y122" s="691"/>
      <c r="Z122" s="691"/>
      <c r="AA122" s="691"/>
      <c r="AB122" s="691"/>
      <c r="AC122" s="691"/>
      <c r="AD122" s="691"/>
      <c r="AE122" s="691"/>
      <c r="AF122" s="691"/>
      <c r="AG122" s="691"/>
      <c r="AH122" s="691"/>
      <c r="AI122" s="691"/>
      <c r="AJ122" s="691"/>
      <c r="AK122" s="691"/>
      <c r="AL122" s="691"/>
      <c r="AM122" s="691"/>
      <c r="AN122" s="691"/>
      <c r="AO122" s="691"/>
      <c r="AP122" s="691"/>
      <c r="AQ122" s="691"/>
      <c r="AR122" s="691"/>
      <c r="AS122" s="691"/>
      <c r="AT122" s="692"/>
    </row>
    <row r="123" spans="1:46" x14ac:dyDescent="0.35">
      <c r="A123" s="530"/>
      <c r="B123" s="662"/>
      <c r="C123" s="257" t="s">
        <v>397</v>
      </c>
      <c r="D123" s="377">
        <f t="shared" ref="D123:D129" si="17">SUM(E123:AR123)</f>
        <v>0</v>
      </c>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86"/>
      <c r="AS123" s="491"/>
      <c r="AT123" s="483"/>
    </row>
    <row r="124" spans="1:46" x14ac:dyDescent="0.35">
      <c r="A124" s="530"/>
      <c r="B124" s="662"/>
      <c r="C124" s="257" t="s">
        <v>398</v>
      </c>
      <c r="D124" s="364">
        <f t="shared" si="17"/>
        <v>0</v>
      </c>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86"/>
      <c r="AS124" s="286"/>
      <c r="AT124" s="286"/>
    </row>
    <row r="125" spans="1:46" x14ac:dyDescent="0.35">
      <c r="A125" s="530"/>
      <c r="B125" s="662"/>
      <c r="C125" s="257" t="s">
        <v>399</v>
      </c>
      <c r="D125" s="364">
        <f t="shared" si="17"/>
        <v>0</v>
      </c>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86"/>
      <c r="AS125" s="286"/>
      <c r="AT125" s="286"/>
    </row>
    <row r="126" spans="1:46" x14ac:dyDescent="0.35">
      <c r="A126" s="530"/>
      <c r="B126" s="662"/>
      <c r="C126" s="257" t="s">
        <v>400</v>
      </c>
      <c r="D126" s="364">
        <f t="shared" si="17"/>
        <v>0</v>
      </c>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86"/>
      <c r="AS126" s="286"/>
      <c r="AT126" s="286"/>
    </row>
    <row r="127" spans="1:46" x14ac:dyDescent="0.35">
      <c r="A127" s="530"/>
      <c r="B127" s="662"/>
      <c r="C127" s="419" t="s">
        <v>368</v>
      </c>
      <c r="D127" s="368">
        <f t="shared" si="17"/>
        <v>0</v>
      </c>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86"/>
      <c r="AS127" s="286"/>
      <c r="AT127" s="286"/>
    </row>
    <row r="128" spans="1:46" x14ac:dyDescent="0.35">
      <c r="A128" s="530"/>
      <c r="B128" s="662"/>
      <c r="C128" s="417" t="s">
        <v>317</v>
      </c>
      <c r="D128" s="272" t="str">
        <f>_xlfn.TEXTJOIN(", ",TRUE,E128:AR128)</f>
        <v/>
      </c>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86"/>
      <c r="AS128" s="286"/>
      <c r="AT128" s="286"/>
    </row>
    <row r="129" spans="1:46" x14ac:dyDescent="0.35">
      <c r="A129" s="530"/>
      <c r="B129" s="662"/>
      <c r="C129" s="419" t="s">
        <v>369</v>
      </c>
      <c r="D129" s="368">
        <f t="shared" si="17"/>
        <v>0</v>
      </c>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86"/>
      <c r="AS129" s="286"/>
      <c r="AT129" s="286"/>
    </row>
    <row r="130" spans="1:46" x14ac:dyDescent="0.35">
      <c r="A130" s="530"/>
      <c r="B130" s="662"/>
      <c r="C130" s="417" t="s">
        <v>319</v>
      </c>
      <c r="D130" s="272" t="str">
        <f>_xlfn.TEXTJOIN(", ",TRUE,E130:AR130)</f>
        <v/>
      </c>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86"/>
      <c r="AS130" s="286"/>
      <c r="AT130" s="286"/>
    </row>
    <row r="131" spans="1:46" x14ac:dyDescent="0.35">
      <c r="A131" s="530"/>
      <c r="B131" s="662"/>
      <c r="C131" s="419" t="s">
        <v>370</v>
      </c>
      <c r="D131" s="368">
        <f>SUM(E131:AR131)</f>
        <v>0</v>
      </c>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86"/>
      <c r="AS131" s="317"/>
      <c r="AT131" s="317"/>
    </row>
    <row r="132" spans="1:46" x14ac:dyDescent="0.35">
      <c r="A132" s="530"/>
      <c r="B132" s="662"/>
      <c r="C132" s="417" t="s">
        <v>342</v>
      </c>
      <c r="D132" s="272" t="str">
        <f>_xlfn.TEXTJOIN(", ",TRUE,E132:AR132)</f>
        <v/>
      </c>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86"/>
      <c r="AS132" s="317"/>
      <c r="AT132" s="317"/>
    </row>
    <row r="133" spans="1:46" x14ac:dyDescent="0.35">
      <c r="A133" s="530"/>
      <c r="B133" s="662"/>
      <c r="C133" s="419" t="s">
        <v>401</v>
      </c>
      <c r="D133" s="368">
        <f t="shared" ref="D133" si="18">SUM(E133:AR133)</f>
        <v>0</v>
      </c>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86"/>
      <c r="AS133" s="317"/>
      <c r="AT133" s="317"/>
    </row>
    <row r="134" spans="1:46" ht="15" thickBot="1" x14ac:dyDescent="0.4">
      <c r="A134" s="530"/>
      <c r="B134" s="662"/>
      <c r="C134" s="417" t="s">
        <v>402</v>
      </c>
      <c r="D134" s="355" t="str">
        <f>_xlfn.TEXTJOIN(", ",TRUE,E134:AR134)</f>
        <v/>
      </c>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2"/>
      <c r="AS134" s="362"/>
      <c r="AT134" s="362"/>
    </row>
    <row r="135" spans="1:46" ht="20.25" customHeight="1" x14ac:dyDescent="0.35">
      <c r="A135" s="530"/>
      <c r="B135" s="662"/>
      <c r="C135" s="172" t="s">
        <v>403</v>
      </c>
      <c r="D135" s="670"/>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K135" s="671"/>
      <c r="AL135" s="671"/>
      <c r="AM135" s="671"/>
      <c r="AN135" s="671"/>
      <c r="AO135" s="671"/>
      <c r="AP135" s="671"/>
      <c r="AQ135" s="671"/>
      <c r="AR135" s="671"/>
      <c r="AS135" s="671"/>
      <c r="AT135" s="672"/>
    </row>
    <row r="136" spans="1:46" x14ac:dyDescent="0.35">
      <c r="A136" s="530"/>
      <c r="B136" s="662"/>
      <c r="C136" s="257" t="s">
        <v>397</v>
      </c>
      <c r="D136" s="149">
        <f t="shared" ref="D136:D142" si="19">SUM(E136:AR136)</f>
        <v>0</v>
      </c>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491"/>
      <c r="AT136" s="483"/>
    </row>
    <row r="137" spans="1:46" x14ac:dyDescent="0.35">
      <c r="A137" s="530"/>
      <c r="B137" s="662"/>
      <c r="C137" s="257" t="s">
        <v>398</v>
      </c>
      <c r="D137" s="149">
        <f t="shared" si="19"/>
        <v>0</v>
      </c>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286"/>
      <c r="AT137" s="286"/>
    </row>
    <row r="138" spans="1:46" x14ac:dyDescent="0.35">
      <c r="A138" s="530"/>
      <c r="B138" s="662"/>
      <c r="C138" s="257" t="s">
        <v>399</v>
      </c>
      <c r="D138" s="149">
        <f t="shared" si="19"/>
        <v>0</v>
      </c>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286"/>
      <c r="AT138" s="286"/>
    </row>
    <row r="139" spans="1:46" x14ac:dyDescent="0.35">
      <c r="A139" s="530"/>
      <c r="B139" s="662"/>
      <c r="C139" s="257" t="s">
        <v>400</v>
      </c>
      <c r="D139" s="149">
        <f t="shared" si="19"/>
        <v>0</v>
      </c>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286"/>
      <c r="AT139" s="286"/>
    </row>
    <row r="140" spans="1:46" x14ac:dyDescent="0.35">
      <c r="A140" s="530"/>
      <c r="B140" s="662"/>
      <c r="C140" s="419" t="s">
        <v>368</v>
      </c>
      <c r="D140" s="153">
        <f t="shared" si="19"/>
        <v>0</v>
      </c>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286"/>
      <c r="AT140" s="286"/>
    </row>
    <row r="141" spans="1:46" x14ac:dyDescent="0.35">
      <c r="A141" s="530"/>
      <c r="B141" s="662"/>
      <c r="C141" s="417" t="s">
        <v>317</v>
      </c>
      <c r="D141" s="272" t="str">
        <f>_xlfn.TEXTJOIN(", ",TRUE,E141:AR141)</f>
        <v/>
      </c>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286"/>
      <c r="AT141" s="286"/>
    </row>
    <row r="142" spans="1:46" x14ac:dyDescent="0.35">
      <c r="A142" s="530"/>
      <c r="B142" s="662"/>
      <c r="C142" s="419" t="s">
        <v>369</v>
      </c>
      <c r="D142" s="153">
        <f t="shared" si="19"/>
        <v>0</v>
      </c>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286"/>
      <c r="AT142" s="286"/>
    </row>
    <row r="143" spans="1:46" x14ac:dyDescent="0.35">
      <c r="A143" s="530"/>
      <c r="B143" s="662"/>
      <c r="C143" s="417" t="s">
        <v>319</v>
      </c>
      <c r="D143" s="272" t="str">
        <f>_xlfn.TEXTJOIN(", ",TRUE,E143:AR143)</f>
        <v/>
      </c>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286"/>
      <c r="AT143" s="286"/>
    </row>
    <row r="144" spans="1:46" x14ac:dyDescent="0.35">
      <c r="A144" s="530"/>
      <c r="B144" s="662"/>
      <c r="C144" s="419" t="s">
        <v>370</v>
      </c>
      <c r="D144" s="153">
        <f>SUM(E144:AR144)</f>
        <v>0</v>
      </c>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317"/>
      <c r="AT144" s="317"/>
    </row>
    <row r="145" spans="1:46" x14ac:dyDescent="0.35">
      <c r="A145" s="530"/>
      <c r="B145" s="662"/>
      <c r="C145" s="417" t="s">
        <v>342</v>
      </c>
      <c r="D145" s="272" t="str">
        <f>_xlfn.TEXTJOIN(", ",TRUE,E145:AR145)</f>
        <v/>
      </c>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317"/>
      <c r="AT145" s="317"/>
    </row>
    <row r="146" spans="1:46" x14ac:dyDescent="0.35">
      <c r="A146" s="530"/>
      <c r="B146" s="662"/>
      <c r="C146" s="419" t="s">
        <v>401</v>
      </c>
      <c r="D146" s="153">
        <f t="shared" ref="D146" si="20">SUM(E146:AR146)</f>
        <v>0</v>
      </c>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317"/>
      <c r="AT146" s="317"/>
    </row>
    <row r="147" spans="1:46" ht="15" thickBot="1" x14ac:dyDescent="0.4">
      <c r="A147" s="530"/>
      <c r="B147" s="662"/>
      <c r="C147" s="417" t="s">
        <v>402</v>
      </c>
      <c r="D147" s="355" t="str">
        <f>_xlfn.TEXTJOIN(", ",TRUE,E147:AR147)</f>
        <v/>
      </c>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362"/>
      <c r="AT147" s="362"/>
    </row>
    <row r="148" spans="1:46" ht="18.75" customHeight="1" thickBot="1" x14ac:dyDescent="0.4">
      <c r="A148" s="530"/>
      <c r="B148" s="662"/>
      <c r="C148" s="60" t="s">
        <v>404</v>
      </c>
      <c r="D148" s="690"/>
      <c r="E148" s="691"/>
      <c r="F148" s="691"/>
      <c r="G148" s="691"/>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1"/>
      <c r="AL148" s="691"/>
      <c r="AM148" s="691"/>
      <c r="AN148" s="691"/>
      <c r="AO148" s="691"/>
      <c r="AP148" s="691"/>
      <c r="AQ148" s="691"/>
      <c r="AR148" s="691"/>
      <c r="AS148" s="691"/>
      <c r="AT148" s="692"/>
    </row>
    <row r="149" spans="1:46" x14ac:dyDescent="0.35">
      <c r="A149" s="530"/>
      <c r="B149" s="662"/>
      <c r="C149" s="257" t="s">
        <v>397</v>
      </c>
      <c r="D149" s="377">
        <f t="shared" ref="D149:D155" si="21">SUM(E149:AR149)</f>
        <v>0</v>
      </c>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86"/>
      <c r="AS149" s="491"/>
      <c r="AT149" s="483"/>
    </row>
    <row r="150" spans="1:46" x14ac:dyDescent="0.35">
      <c r="A150" s="530"/>
      <c r="B150" s="662"/>
      <c r="C150" s="257" t="s">
        <v>398</v>
      </c>
      <c r="D150" s="364">
        <f t="shared" si="21"/>
        <v>0</v>
      </c>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86"/>
      <c r="AS150" s="286"/>
      <c r="AT150" s="286"/>
    </row>
    <row r="151" spans="1:46" x14ac:dyDescent="0.35">
      <c r="A151" s="530"/>
      <c r="B151" s="662"/>
      <c r="C151" s="257" t="s">
        <v>399</v>
      </c>
      <c r="D151" s="364">
        <f t="shared" si="21"/>
        <v>0</v>
      </c>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86"/>
      <c r="AS151" s="286"/>
      <c r="AT151" s="286"/>
    </row>
    <row r="152" spans="1:46" x14ac:dyDescent="0.35">
      <c r="A152" s="530"/>
      <c r="B152" s="662"/>
      <c r="C152" s="257" t="s">
        <v>400</v>
      </c>
      <c r="D152" s="364">
        <f t="shared" si="21"/>
        <v>0</v>
      </c>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86"/>
      <c r="AS152" s="286"/>
      <c r="AT152" s="286"/>
    </row>
    <row r="153" spans="1:46" x14ac:dyDescent="0.35">
      <c r="A153" s="530"/>
      <c r="B153" s="662"/>
      <c r="C153" s="419" t="s">
        <v>368</v>
      </c>
      <c r="D153" s="368">
        <f t="shared" si="21"/>
        <v>0</v>
      </c>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86"/>
      <c r="AS153" s="286"/>
      <c r="AT153" s="286"/>
    </row>
    <row r="154" spans="1:46" x14ac:dyDescent="0.35">
      <c r="A154" s="530"/>
      <c r="B154" s="662"/>
      <c r="C154" s="417" t="s">
        <v>317</v>
      </c>
      <c r="D154" s="272" t="str">
        <f>_xlfn.TEXTJOIN(", ",TRUE,E154:AR154)</f>
        <v/>
      </c>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86"/>
      <c r="AS154" s="286"/>
      <c r="AT154" s="286"/>
    </row>
    <row r="155" spans="1:46" x14ac:dyDescent="0.35">
      <c r="A155" s="530"/>
      <c r="B155" s="662"/>
      <c r="C155" s="419" t="s">
        <v>369</v>
      </c>
      <c r="D155" s="368">
        <f t="shared" si="21"/>
        <v>0</v>
      </c>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86"/>
      <c r="AS155" s="286"/>
      <c r="AT155" s="286"/>
    </row>
    <row r="156" spans="1:46" x14ac:dyDescent="0.35">
      <c r="A156" s="530"/>
      <c r="B156" s="662"/>
      <c r="C156" s="417" t="s">
        <v>319</v>
      </c>
      <c r="D156" s="272" t="str">
        <f>_xlfn.TEXTJOIN(", ",TRUE,E156:AR156)</f>
        <v/>
      </c>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86"/>
      <c r="AS156" s="286"/>
      <c r="AT156" s="286"/>
    </row>
    <row r="157" spans="1:46" x14ac:dyDescent="0.35">
      <c r="A157" s="530"/>
      <c r="B157" s="662"/>
      <c r="C157" s="419" t="s">
        <v>370</v>
      </c>
      <c r="D157" s="368">
        <f>SUM(E157:AR157)</f>
        <v>0</v>
      </c>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c r="AR157" s="252"/>
      <c r="AS157" s="317"/>
      <c r="AT157" s="317"/>
    </row>
    <row r="158" spans="1:46" x14ac:dyDescent="0.35">
      <c r="A158" s="530"/>
      <c r="B158" s="662"/>
      <c r="C158" s="417" t="s">
        <v>342</v>
      </c>
      <c r="D158" s="272" t="str">
        <f>_xlfn.TEXTJOIN(", ",TRUE,E158:AR158)</f>
        <v/>
      </c>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2"/>
      <c r="AS158" s="317"/>
      <c r="AT158" s="317"/>
    </row>
    <row r="159" spans="1:46" x14ac:dyDescent="0.35">
      <c r="A159" s="530"/>
      <c r="B159" s="662"/>
      <c r="C159" s="419" t="s">
        <v>401</v>
      </c>
      <c r="D159" s="368">
        <f t="shared" ref="D159" si="22">SUM(E159:AR159)</f>
        <v>0</v>
      </c>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6"/>
      <c r="AS159" s="317"/>
      <c r="AT159" s="317"/>
    </row>
    <row r="160" spans="1:46" s="35" customFormat="1" ht="15" thickBot="1" x14ac:dyDescent="0.4">
      <c r="A160" s="531"/>
      <c r="B160" s="663"/>
      <c r="C160" s="421" t="s">
        <v>402</v>
      </c>
      <c r="D160" s="355" t="str">
        <f>_xlfn.TEXTJOIN(", ",TRUE,E160:AR160)</f>
        <v/>
      </c>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2"/>
      <c r="AS160" s="362"/>
      <c r="AT160" s="362"/>
    </row>
    <row r="161" spans="3:4" x14ac:dyDescent="0.35">
      <c r="C161" s="35"/>
      <c r="D161" s="35"/>
    </row>
  </sheetData>
  <mergeCells count="26">
    <mergeCell ref="D148:AT148"/>
    <mergeCell ref="D135:AT135"/>
    <mergeCell ref="D122:AT122"/>
    <mergeCell ref="D121:AT121"/>
    <mergeCell ref="D73:AT73"/>
    <mergeCell ref="E1:H1"/>
    <mergeCell ref="D53:AT53"/>
    <mergeCell ref="D54:AT54"/>
    <mergeCell ref="D63:AT63"/>
    <mergeCell ref="D72:AT72"/>
    <mergeCell ref="B3:B21"/>
    <mergeCell ref="A3:A21"/>
    <mergeCell ref="B22:B52"/>
    <mergeCell ref="A22:A52"/>
    <mergeCell ref="D3:AT3"/>
    <mergeCell ref="D4:AT4"/>
    <mergeCell ref="D13:AT13"/>
    <mergeCell ref="D22:AT22"/>
    <mergeCell ref="D23:AT23"/>
    <mergeCell ref="D38:AT38"/>
    <mergeCell ref="B53:B71"/>
    <mergeCell ref="A53:A71"/>
    <mergeCell ref="B121:B160"/>
    <mergeCell ref="A121:A160"/>
    <mergeCell ref="B72:B120"/>
    <mergeCell ref="A72:A1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U33"/>
  <sheetViews>
    <sheetView zoomScale="90" zoomScaleNormal="90" workbookViewId="0">
      <pane xSplit="4" topLeftCell="E1" activePane="topRight" state="frozen"/>
      <selection pane="topRight" activeCell="D12" sqref="D12"/>
    </sheetView>
  </sheetViews>
  <sheetFormatPr defaultRowHeight="14.5" x14ac:dyDescent="0.35"/>
  <cols>
    <col min="1" max="1" width="14.81640625" style="2" customWidth="1"/>
    <col min="2" max="2" width="19.81640625" customWidth="1"/>
    <col min="3" max="3" width="66.453125" style="13" customWidth="1"/>
    <col min="4" max="4" width="25.81640625" customWidth="1"/>
    <col min="5" max="5" width="37.81640625" style="58" customWidth="1"/>
    <col min="6" max="6" width="34.1796875" style="14" customWidth="1"/>
    <col min="7" max="7" width="38.54296875" style="30" customWidth="1"/>
    <col min="8" max="8" width="42.1796875" style="30" customWidth="1"/>
    <col min="9" max="9" width="40.7265625" style="6" hidden="1" customWidth="1"/>
    <col min="10" max="10" width="42" style="14" hidden="1" customWidth="1"/>
    <col min="11" max="11" width="41.1796875" style="14" hidden="1" customWidth="1"/>
    <col min="12" max="12" width="42.1796875" style="14" hidden="1" customWidth="1"/>
    <col min="13" max="13" width="37.81640625" style="6" hidden="1" customWidth="1"/>
    <col min="14" max="14" width="39" style="14" hidden="1" customWidth="1"/>
    <col min="15" max="15" width="38.54296875" style="14" hidden="1" customWidth="1"/>
    <col min="16" max="16" width="42.1796875" style="14" hidden="1" customWidth="1"/>
    <col min="17" max="17" width="40.7265625" style="6" hidden="1" customWidth="1"/>
    <col min="18" max="18" width="42" style="14" hidden="1" customWidth="1"/>
    <col min="19" max="19" width="41.1796875" style="14" hidden="1" customWidth="1"/>
    <col min="20" max="20" width="42.1796875" style="14" hidden="1" customWidth="1"/>
    <col min="21" max="21" width="37.81640625" style="6" hidden="1" customWidth="1"/>
    <col min="22" max="22" width="39" style="14" hidden="1" customWidth="1"/>
    <col min="23" max="23" width="38.54296875" style="14" hidden="1" customWidth="1"/>
    <col min="24" max="24" width="42.1796875" style="14" hidden="1" customWidth="1"/>
    <col min="25" max="25" width="40.7265625" style="6" hidden="1" customWidth="1"/>
    <col min="26" max="26" width="42" style="14" hidden="1" customWidth="1"/>
    <col min="27" max="27" width="41.1796875" style="14" hidden="1" customWidth="1"/>
    <col min="28" max="28" width="42.1796875" style="14" hidden="1" customWidth="1"/>
    <col min="29" max="29" width="37.81640625" style="6" hidden="1" customWidth="1"/>
    <col min="30" max="30" width="39" style="14" hidden="1" customWidth="1"/>
    <col min="31" max="31" width="38.54296875" style="14" hidden="1" customWidth="1"/>
    <col min="32" max="32" width="42.1796875" style="14" hidden="1" customWidth="1"/>
    <col min="33" max="33" width="40.7265625" style="6" hidden="1" customWidth="1"/>
    <col min="34" max="34" width="42" style="14" hidden="1" customWidth="1"/>
    <col min="35" max="35" width="41.1796875" style="14" hidden="1" customWidth="1"/>
    <col min="36" max="37" width="42.1796875" style="14" hidden="1" customWidth="1"/>
    <col min="38" max="38" width="37.81640625" style="6" hidden="1" customWidth="1"/>
    <col min="39" max="39" width="39" style="14" hidden="1" customWidth="1"/>
    <col min="40" max="40" width="38.54296875" style="14" hidden="1" customWidth="1"/>
    <col min="41" max="41" width="42.1796875" style="14" hidden="1" customWidth="1"/>
    <col min="42" max="42" width="40.7265625" style="6" hidden="1" customWidth="1"/>
    <col min="43" max="43" width="42" style="14" hidden="1" customWidth="1"/>
    <col min="44" max="44" width="41.1796875" style="14" hidden="1" customWidth="1"/>
    <col min="45" max="45" width="27.54296875" customWidth="1"/>
    <col min="46" max="46" width="25.1796875" customWidth="1"/>
  </cols>
  <sheetData>
    <row r="1" spans="1:47" ht="15" customHeight="1" x14ac:dyDescent="0.35">
      <c r="A1" s="627" t="s">
        <v>405</v>
      </c>
      <c r="B1" s="627"/>
      <c r="C1" s="627"/>
      <c r="D1" s="627"/>
      <c r="E1" s="696" t="s">
        <v>406</v>
      </c>
      <c r="F1" s="697"/>
      <c r="G1" s="697"/>
      <c r="H1" s="698"/>
      <c r="I1" s="94"/>
      <c r="M1" s="94"/>
      <c r="Q1" s="94"/>
      <c r="U1" s="94"/>
      <c r="Y1" s="94"/>
      <c r="AC1" s="94"/>
      <c r="AG1" s="94"/>
      <c r="AL1" s="94"/>
      <c r="AP1" s="94"/>
      <c r="AS1" s="4"/>
      <c r="AT1" s="4"/>
      <c r="AU1" s="35"/>
    </row>
    <row r="2" spans="1:47" ht="15.75" customHeight="1" thickBot="1" x14ac:dyDescent="0.4">
      <c r="A2" s="628"/>
      <c r="B2" s="628"/>
      <c r="C2" s="628"/>
      <c r="D2" s="628"/>
      <c r="E2" s="699"/>
      <c r="F2" s="700"/>
      <c r="G2" s="700"/>
      <c r="H2" s="701"/>
      <c r="I2" s="73"/>
      <c r="J2" s="25"/>
      <c r="K2" s="25"/>
      <c r="L2" s="25"/>
      <c r="M2" s="73"/>
      <c r="N2" s="25"/>
      <c r="O2" s="25"/>
      <c r="P2" s="25"/>
      <c r="Q2" s="73"/>
      <c r="R2" s="25"/>
      <c r="S2" s="25"/>
      <c r="T2" s="25"/>
      <c r="U2" s="73"/>
      <c r="V2" s="25"/>
      <c r="W2" s="25"/>
      <c r="X2" s="25"/>
      <c r="Y2" s="73"/>
      <c r="Z2" s="25"/>
      <c r="AA2" s="25"/>
      <c r="AB2" s="25"/>
      <c r="AC2" s="73"/>
      <c r="AD2" s="25"/>
      <c r="AE2" s="25"/>
      <c r="AF2" s="25"/>
      <c r="AG2" s="73"/>
      <c r="AH2" s="25"/>
      <c r="AI2" s="25"/>
      <c r="AJ2" s="25"/>
      <c r="AK2" s="25"/>
      <c r="AL2" s="73"/>
      <c r="AM2" s="25"/>
      <c r="AN2" s="25"/>
      <c r="AO2" s="25"/>
      <c r="AP2" s="73"/>
      <c r="AQ2" s="25"/>
      <c r="AR2" s="25"/>
      <c r="AU2" s="35"/>
    </row>
    <row r="3" spans="1:47" ht="29.5" thickBot="1" x14ac:dyDescent="0.4">
      <c r="A3" s="219" t="s">
        <v>164</v>
      </c>
      <c r="B3" s="220" t="s">
        <v>165</v>
      </c>
      <c r="C3" s="221" t="s">
        <v>166</v>
      </c>
      <c r="D3" s="198" t="s">
        <v>407</v>
      </c>
      <c r="E3" s="93" t="str">
        <f>'Service Area &amp; Consortium_Feb20'!E3</f>
        <v>Partner Organization 1 (Name)</v>
      </c>
      <c r="F3" s="38" t="str">
        <f>'Service Area &amp; Consortium_Feb20'!F3</f>
        <v>Partner Organization 2 (Name)</v>
      </c>
      <c r="G3" s="93" t="str">
        <f>'Service Area &amp; Consortium_Feb20'!G3</f>
        <v>Partner Organization 3 (Name)</v>
      </c>
      <c r="H3" s="93" t="str">
        <f>'Service Area &amp; Consortium_Feb20'!H3</f>
        <v>Partner Organization 4 (Name)</v>
      </c>
      <c r="I3" s="93" t="str">
        <f>'Service Area &amp; Consortium_Feb20'!I3</f>
        <v>Partner Organization 5 (Name)</v>
      </c>
      <c r="J3" s="93" t="str">
        <f>'Service Area &amp; Consortium_Feb20'!J3</f>
        <v>Partner Organization 6 (Name)</v>
      </c>
      <c r="K3" s="93" t="str">
        <f>'Service Area &amp; Consortium_Feb20'!K3</f>
        <v xml:space="preserve">Partner Organization 7 (Name) </v>
      </c>
      <c r="L3" s="93" t="str">
        <f>'Service Area &amp; Consortium_Feb20'!L3</f>
        <v>Partner Organization 8 (Name)</v>
      </c>
      <c r="M3" s="93" t="str">
        <f>'Service Area &amp; Consortium_Feb20'!M3</f>
        <v>Partner Organization 9 (Name)</v>
      </c>
      <c r="N3" s="93" t="str">
        <f>'Service Area &amp; Consortium_Feb20'!N3</f>
        <v>Partner Organization 10 (Name)</v>
      </c>
      <c r="O3" s="93" t="str">
        <f>'Service Area &amp; Consortium_Feb20'!O3</f>
        <v xml:space="preserve">Partner Organization 11 (Name) </v>
      </c>
      <c r="P3" s="93" t="str">
        <f>'Service Area &amp; Consortium_Feb20'!P3</f>
        <v>Partner Organization 12 (Name)</v>
      </c>
      <c r="Q3" s="93" t="str">
        <f>'Service Area &amp; Consortium_Feb20'!Q3</f>
        <v>Partner Organization 13 (Name)</v>
      </c>
      <c r="R3" s="93" t="str">
        <f>'Service Area &amp; Consortium_Feb20'!R3</f>
        <v>Partner Organization 14 (Name)</v>
      </c>
      <c r="S3" s="93" t="str">
        <f>'Service Area &amp; Consortium_Feb20'!S3</f>
        <v xml:space="preserve">Partner Organization 15 (Name) </v>
      </c>
      <c r="T3" s="93" t="str">
        <f>'Service Area &amp; Consortium_Feb20'!T3</f>
        <v>Partner Organization 16 (Name)</v>
      </c>
      <c r="U3" s="93" t="str">
        <f>'Service Area &amp; Consortium_Feb20'!U3</f>
        <v>Partner Organization 17 (Name)</v>
      </c>
      <c r="V3" s="93" t="str">
        <f>'Service Area &amp; Consortium_Feb20'!V3</f>
        <v>Partner Organization 18 (Name)</v>
      </c>
      <c r="W3" s="93" t="str">
        <f>'Service Area &amp; Consortium_Feb20'!W3</f>
        <v xml:space="preserve">Partner Organization 19 (Name) </v>
      </c>
      <c r="X3" s="93" t="str">
        <f>'Service Area &amp; Consortium_Feb20'!X3</f>
        <v>Partner Organization 20 (Name)</v>
      </c>
      <c r="Y3" s="93" t="str">
        <f>'Service Area &amp; Consortium_Feb20'!Y3</f>
        <v>Partner Organization 21 (Name)</v>
      </c>
      <c r="Z3" s="93" t="str">
        <f>'Service Area &amp; Consortium_Feb20'!Z3</f>
        <v>Partner Organization 22 (Name)</v>
      </c>
      <c r="AA3" s="93" t="str">
        <f>'Service Area &amp; Consortium_Feb20'!AA3</f>
        <v xml:space="preserve">Partner Organization 23 (Name) </v>
      </c>
      <c r="AB3" s="93" t="str">
        <f>'Service Area &amp; Consortium_Feb20'!AB3</f>
        <v>Partner Organization 24 (Name)</v>
      </c>
      <c r="AC3" s="93" t="str">
        <f>'Service Area &amp; Consortium_Feb20'!AC3</f>
        <v>Partner Organization 25 (Name)</v>
      </c>
      <c r="AD3" s="93" t="str">
        <f>'Service Area &amp; Consortium_Feb20'!AD3</f>
        <v>Partner Organization 26 (Name)</v>
      </c>
      <c r="AE3" s="93" t="str">
        <f>'Service Area &amp; Consortium_Feb20'!AE3</f>
        <v xml:space="preserve">Partner Organization 27 (Name) </v>
      </c>
      <c r="AF3" s="93" t="str">
        <f>'Service Area &amp; Consortium_Feb20'!AF3</f>
        <v>Partner Organization 28 (Name)</v>
      </c>
      <c r="AG3" s="93" t="str">
        <f>'Service Area &amp; Consortium_Feb20'!AG3</f>
        <v>Partner Organization 29 (Name)</v>
      </c>
      <c r="AH3" s="93" t="str">
        <f>'Service Area &amp; Consortium_Feb20'!AH3</f>
        <v>Partner Organization 30 (Name)</v>
      </c>
      <c r="AI3" s="93" t="str">
        <f>'Service Area &amp; Consortium_Feb20'!AI3</f>
        <v xml:space="preserve">Partner Organization 31 (Name) </v>
      </c>
      <c r="AJ3" s="93" t="str">
        <f>'Service Area &amp; Consortium_Feb20'!AJ3</f>
        <v>Partner Organization 32 (Name)</v>
      </c>
      <c r="AK3" s="93" t="str">
        <f>'Service Area &amp; Consortium_Feb20'!AK3</f>
        <v>Partner Organization 33 (Name)</v>
      </c>
      <c r="AL3" s="93" t="str">
        <f>'Service Area &amp; Consortium_Feb20'!AL3</f>
        <v>Partner Organization 34 (Name)</v>
      </c>
      <c r="AM3" s="93" t="str">
        <f>'Service Area &amp; Consortium_Feb20'!AM3</f>
        <v>Partner Organization 35 (Name)</v>
      </c>
      <c r="AN3" s="93" t="str">
        <f>'Service Area &amp; Consortium_Feb20'!AN3</f>
        <v xml:space="preserve">Partner Organization 36 (Name) </v>
      </c>
      <c r="AO3" s="93" t="str">
        <f>'Service Area &amp; Consortium_Feb20'!AO3</f>
        <v>Partner Organization 37 (Name)</v>
      </c>
      <c r="AP3" s="93" t="str">
        <f>'Service Area &amp; Consortium_Feb20'!AP3</f>
        <v>Partner Organization 38 (Name)</v>
      </c>
      <c r="AQ3" s="93" t="str">
        <f>'Service Area &amp; Consortium_Feb20'!AQ3</f>
        <v>Partner Organization 39 (Name)</v>
      </c>
      <c r="AR3" s="93" t="str">
        <f>'Service Area &amp; Consortium_Feb20'!AR3</f>
        <v xml:space="preserve">Partner Organization 40 (Name) </v>
      </c>
      <c r="AS3" s="227" t="s">
        <v>448</v>
      </c>
      <c r="AT3" s="192" t="s">
        <v>449</v>
      </c>
    </row>
    <row r="4" spans="1:47" ht="51" customHeight="1" x14ac:dyDescent="0.35">
      <c r="A4" s="702" t="s">
        <v>170</v>
      </c>
      <c r="B4" s="529" t="s">
        <v>450</v>
      </c>
      <c r="C4" s="705" t="s">
        <v>171</v>
      </c>
      <c r="D4" s="177" t="s">
        <v>481</v>
      </c>
      <c r="E4" s="176"/>
      <c r="F4" s="135"/>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317"/>
      <c r="AT4" s="510"/>
    </row>
    <row r="5" spans="1:47" s="96" customFormat="1" ht="32.25" customHeight="1" x14ac:dyDescent="0.35">
      <c r="A5" s="703"/>
      <c r="B5" s="530"/>
      <c r="C5" s="706"/>
      <c r="D5" s="165" t="s">
        <v>452</v>
      </c>
      <c r="E5" s="218"/>
      <c r="F5" s="171"/>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317"/>
      <c r="AT5" s="483"/>
    </row>
    <row r="6" spans="1:47" s="96" customFormat="1" ht="50.25" customHeight="1" thickBot="1" x14ac:dyDescent="0.4">
      <c r="A6" s="704"/>
      <c r="B6" s="531"/>
      <c r="C6" s="707"/>
      <c r="D6" s="178" t="s">
        <v>482</v>
      </c>
      <c r="E6" s="134"/>
      <c r="F6" s="20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317"/>
      <c r="AT6" s="510"/>
    </row>
    <row r="7" spans="1:47" ht="29.5" thickBot="1" x14ac:dyDescent="0.4">
      <c r="A7" s="235" t="s">
        <v>212</v>
      </c>
      <c r="B7" s="529" t="s">
        <v>213</v>
      </c>
      <c r="C7" s="213" t="s">
        <v>214</v>
      </c>
      <c r="D7" s="214"/>
      <c r="E7" s="209"/>
      <c r="F7" s="209"/>
      <c r="G7" s="209"/>
      <c r="H7" s="209"/>
      <c r="I7" s="24"/>
      <c r="J7" s="25"/>
      <c r="K7" s="25"/>
      <c r="L7" s="25"/>
      <c r="M7" s="24"/>
      <c r="N7" s="25"/>
      <c r="O7" s="25"/>
      <c r="P7" s="25"/>
      <c r="Q7" s="24"/>
      <c r="R7" s="25"/>
      <c r="S7" s="25"/>
      <c r="T7" s="25"/>
      <c r="U7" s="24"/>
      <c r="V7" s="25"/>
      <c r="W7" s="25"/>
      <c r="X7" s="25"/>
      <c r="Y7" s="24"/>
      <c r="Z7" s="25"/>
      <c r="AA7" s="25"/>
      <c r="AB7" s="25"/>
      <c r="AC7" s="24"/>
      <c r="AD7" s="25"/>
      <c r="AE7" s="25"/>
      <c r="AF7" s="25"/>
      <c r="AG7" s="24"/>
      <c r="AH7" s="25"/>
      <c r="AI7" s="25"/>
      <c r="AJ7" s="25"/>
      <c r="AK7" s="25"/>
      <c r="AL7" s="24"/>
      <c r="AM7" s="25"/>
      <c r="AN7" s="25"/>
      <c r="AO7" s="25"/>
      <c r="AP7" s="24"/>
      <c r="AQ7" s="25"/>
      <c r="AR7" s="25"/>
      <c r="AS7" s="317"/>
      <c r="AT7" s="510"/>
      <c r="AU7" s="35"/>
    </row>
    <row r="8" spans="1:47" ht="29.5" thickBot="1" x14ac:dyDescent="0.4">
      <c r="A8" s="236" t="s">
        <v>215</v>
      </c>
      <c r="B8" s="531"/>
      <c r="C8" s="125" t="s">
        <v>454</v>
      </c>
      <c r="D8" s="215"/>
      <c r="E8" s="209"/>
      <c r="F8" s="209"/>
      <c r="G8" s="209"/>
      <c r="H8" s="209"/>
      <c r="I8" s="24"/>
      <c r="J8" s="25"/>
      <c r="K8" s="25"/>
      <c r="L8" s="25"/>
      <c r="M8" s="24"/>
      <c r="N8" s="25"/>
      <c r="O8" s="25"/>
      <c r="P8" s="25"/>
      <c r="Q8" s="24"/>
      <c r="R8" s="25"/>
      <c r="S8" s="25"/>
      <c r="T8" s="25"/>
      <c r="U8" s="24"/>
      <c r="V8" s="25"/>
      <c r="W8" s="25"/>
      <c r="X8" s="25"/>
      <c r="Y8" s="24"/>
      <c r="Z8" s="25"/>
      <c r="AA8" s="25"/>
      <c r="AB8" s="25"/>
      <c r="AC8" s="24"/>
      <c r="AD8" s="25"/>
      <c r="AE8" s="25"/>
      <c r="AF8" s="25"/>
      <c r="AG8" s="24"/>
      <c r="AH8" s="25"/>
      <c r="AI8" s="25"/>
      <c r="AJ8" s="25"/>
      <c r="AK8" s="25"/>
      <c r="AL8" s="24"/>
      <c r="AM8" s="25"/>
      <c r="AN8" s="25"/>
      <c r="AO8" s="25"/>
      <c r="AP8" s="24"/>
      <c r="AQ8" s="25"/>
      <c r="AR8" s="25"/>
      <c r="AS8" s="317"/>
      <c r="AT8" s="510"/>
      <c r="AU8" s="35"/>
    </row>
    <row r="9" spans="1:47" ht="44" thickBot="1" x14ac:dyDescent="0.4">
      <c r="A9" s="340" t="s">
        <v>217</v>
      </c>
      <c r="B9" s="237" t="s">
        <v>218</v>
      </c>
      <c r="C9" s="70" t="s">
        <v>219</v>
      </c>
      <c r="D9" s="145"/>
      <c r="E9" s="210"/>
      <c r="F9" s="210"/>
      <c r="G9" s="210"/>
      <c r="H9" s="210"/>
      <c r="I9" s="202"/>
      <c r="J9" s="211"/>
      <c r="K9" s="211"/>
      <c r="L9" s="211"/>
      <c r="M9" s="202"/>
      <c r="N9" s="211"/>
      <c r="O9" s="211"/>
      <c r="P9" s="211"/>
      <c r="Q9" s="202"/>
      <c r="R9" s="211"/>
      <c r="S9" s="211"/>
      <c r="T9" s="211"/>
      <c r="U9" s="202"/>
      <c r="V9" s="211"/>
      <c r="W9" s="211"/>
      <c r="X9" s="211"/>
      <c r="Y9" s="202"/>
      <c r="Z9" s="211"/>
      <c r="AA9" s="211"/>
      <c r="AB9" s="211"/>
      <c r="AC9" s="202"/>
      <c r="AD9" s="211"/>
      <c r="AE9" s="211"/>
      <c r="AF9" s="211"/>
      <c r="AG9" s="202"/>
      <c r="AH9" s="211"/>
      <c r="AI9" s="211"/>
      <c r="AJ9" s="211"/>
      <c r="AK9" s="211"/>
      <c r="AL9" s="202"/>
      <c r="AM9" s="211"/>
      <c r="AN9" s="211"/>
      <c r="AO9" s="211"/>
      <c r="AP9" s="202"/>
      <c r="AQ9" s="211"/>
      <c r="AR9" s="211"/>
      <c r="AS9" s="317"/>
      <c r="AT9" s="510"/>
      <c r="AU9" s="35"/>
    </row>
    <row r="10" spans="1:47" ht="58.5" thickBot="1" x14ac:dyDescent="0.4">
      <c r="A10" s="191" t="s">
        <v>220</v>
      </c>
      <c r="B10" s="191" t="s">
        <v>221</v>
      </c>
      <c r="C10" s="75" t="s">
        <v>222</v>
      </c>
      <c r="D10" s="216"/>
      <c r="E10" s="209"/>
      <c r="F10" s="209"/>
      <c r="G10" s="209"/>
      <c r="H10" s="209"/>
      <c r="I10" s="24"/>
      <c r="J10" s="25"/>
      <c r="K10" s="25"/>
      <c r="L10" s="25"/>
      <c r="M10" s="24"/>
      <c r="N10" s="25"/>
      <c r="O10" s="25"/>
      <c r="P10" s="25"/>
      <c r="Q10" s="24"/>
      <c r="R10" s="25"/>
      <c r="S10" s="25"/>
      <c r="T10" s="25"/>
      <c r="U10" s="24"/>
      <c r="V10" s="25"/>
      <c r="W10" s="25"/>
      <c r="X10" s="25"/>
      <c r="Y10" s="24"/>
      <c r="Z10" s="25"/>
      <c r="AA10" s="25"/>
      <c r="AB10" s="25"/>
      <c r="AC10" s="24"/>
      <c r="AD10" s="25"/>
      <c r="AE10" s="25"/>
      <c r="AF10" s="25"/>
      <c r="AG10" s="24"/>
      <c r="AH10" s="25"/>
      <c r="AI10" s="25"/>
      <c r="AJ10" s="25"/>
      <c r="AK10" s="25"/>
      <c r="AL10" s="24"/>
      <c r="AM10" s="25"/>
      <c r="AN10" s="25"/>
      <c r="AO10" s="25"/>
      <c r="AP10" s="24"/>
      <c r="AQ10" s="25"/>
      <c r="AR10" s="25"/>
      <c r="AS10" s="317"/>
      <c r="AT10" s="510"/>
      <c r="AU10" s="35"/>
    </row>
    <row r="11" spans="1:47" ht="45" customHeight="1" thickBot="1" x14ac:dyDescent="0.4">
      <c r="A11" s="583" t="s">
        <v>223</v>
      </c>
      <c r="B11" s="583" t="s">
        <v>224</v>
      </c>
      <c r="C11" s="625" t="s">
        <v>455</v>
      </c>
      <c r="D11" s="626"/>
      <c r="E11" s="209"/>
      <c r="F11" s="209"/>
      <c r="G11" s="209"/>
      <c r="H11" s="209"/>
      <c r="I11" s="24"/>
      <c r="J11" s="25"/>
      <c r="K11" s="25"/>
      <c r="L11" s="25"/>
      <c r="M11" s="24"/>
      <c r="N11" s="25"/>
      <c r="O11" s="25"/>
      <c r="P11" s="25"/>
      <c r="Q11" s="24"/>
      <c r="R11" s="25"/>
      <c r="S11" s="25"/>
      <c r="T11" s="25"/>
      <c r="U11" s="24"/>
      <c r="V11" s="25"/>
      <c r="W11" s="25"/>
      <c r="X11" s="25"/>
      <c r="Y11" s="24"/>
      <c r="Z11" s="25"/>
      <c r="AA11" s="25"/>
      <c r="AB11" s="25"/>
      <c r="AC11" s="24"/>
      <c r="AD11" s="25"/>
      <c r="AE11" s="25"/>
      <c r="AF11" s="25"/>
      <c r="AG11" s="24"/>
      <c r="AH11" s="25"/>
      <c r="AI11" s="25"/>
      <c r="AJ11" s="25"/>
      <c r="AK11" s="25"/>
      <c r="AL11" s="24"/>
      <c r="AM11" s="25"/>
      <c r="AN11" s="25"/>
      <c r="AO11" s="25"/>
      <c r="AP11" s="24"/>
      <c r="AQ11" s="25"/>
      <c r="AR11" s="25"/>
      <c r="AS11" s="317"/>
      <c r="AT11" s="510"/>
      <c r="AU11" s="35"/>
    </row>
    <row r="12" spans="1:47" x14ac:dyDescent="0.35">
      <c r="A12" s="584"/>
      <c r="B12" s="584"/>
      <c r="C12" s="168" t="s">
        <v>226</v>
      </c>
      <c r="D12" s="356"/>
      <c r="E12" s="209"/>
      <c r="F12" s="209"/>
      <c r="G12" s="209"/>
      <c r="H12" s="209"/>
      <c r="I12" s="24"/>
      <c r="J12" s="25"/>
      <c r="K12" s="25"/>
      <c r="L12" s="25"/>
      <c r="M12" s="24"/>
      <c r="N12" s="25"/>
      <c r="O12" s="25"/>
      <c r="P12" s="25"/>
      <c r="Q12" s="24"/>
      <c r="R12" s="25"/>
      <c r="S12" s="25"/>
      <c r="T12" s="25"/>
      <c r="U12" s="24"/>
      <c r="V12" s="25"/>
      <c r="W12" s="25"/>
      <c r="X12" s="25"/>
      <c r="Y12" s="24"/>
      <c r="Z12" s="25"/>
      <c r="AA12" s="25"/>
      <c r="AB12" s="25"/>
      <c r="AC12" s="24"/>
      <c r="AD12" s="25"/>
      <c r="AE12" s="25"/>
      <c r="AF12" s="25"/>
      <c r="AG12" s="24"/>
      <c r="AH12" s="25"/>
      <c r="AI12" s="25"/>
      <c r="AJ12" s="25"/>
      <c r="AK12" s="25"/>
      <c r="AL12" s="24"/>
      <c r="AM12" s="25"/>
      <c r="AN12" s="25"/>
      <c r="AO12" s="25"/>
      <c r="AP12" s="24"/>
      <c r="AQ12" s="25"/>
      <c r="AR12" s="25"/>
      <c r="AS12" s="317"/>
      <c r="AT12" s="510"/>
    </row>
    <row r="13" spans="1:47" x14ac:dyDescent="0.35">
      <c r="A13" s="584"/>
      <c r="B13" s="584"/>
      <c r="C13" s="78" t="s">
        <v>227</v>
      </c>
      <c r="D13" s="357"/>
      <c r="E13" s="209"/>
      <c r="F13" s="209"/>
      <c r="G13" s="209"/>
      <c r="H13" s="209"/>
      <c r="I13" s="24"/>
      <c r="J13" s="25"/>
      <c r="K13" s="25"/>
      <c r="L13" s="25"/>
      <c r="M13" s="24"/>
      <c r="N13" s="25"/>
      <c r="O13" s="25"/>
      <c r="P13" s="25"/>
      <c r="Q13" s="24"/>
      <c r="R13" s="25"/>
      <c r="S13" s="25"/>
      <c r="T13" s="25"/>
      <c r="U13" s="24"/>
      <c r="V13" s="25"/>
      <c r="W13" s="25"/>
      <c r="X13" s="25"/>
      <c r="Y13" s="24"/>
      <c r="Z13" s="25"/>
      <c r="AA13" s="25"/>
      <c r="AB13" s="25"/>
      <c r="AC13" s="24"/>
      <c r="AD13" s="25"/>
      <c r="AE13" s="25"/>
      <c r="AF13" s="25"/>
      <c r="AG13" s="24"/>
      <c r="AH13" s="25"/>
      <c r="AI13" s="25"/>
      <c r="AJ13" s="25"/>
      <c r="AK13" s="25"/>
      <c r="AL13" s="24"/>
      <c r="AM13" s="25"/>
      <c r="AN13" s="25"/>
      <c r="AO13" s="25"/>
      <c r="AP13" s="24"/>
      <c r="AQ13" s="25"/>
      <c r="AR13" s="25"/>
      <c r="AS13" s="317"/>
      <c r="AT13" s="510"/>
    </row>
    <row r="14" spans="1:47" x14ac:dyDescent="0.35">
      <c r="A14" s="584"/>
      <c r="B14" s="584"/>
      <c r="C14" s="78" t="s">
        <v>228</v>
      </c>
      <c r="D14" s="357"/>
      <c r="E14" s="209"/>
      <c r="F14" s="209"/>
      <c r="G14" s="209"/>
      <c r="H14" s="209"/>
      <c r="I14" s="24"/>
      <c r="J14" s="25"/>
      <c r="K14" s="25"/>
      <c r="L14" s="25"/>
      <c r="M14" s="24"/>
      <c r="N14" s="25"/>
      <c r="O14" s="25"/>
      <c r="P14" s="25"/>
      <c r="Q14" s="24"/>
      <c r="R14" s="25"/>
      <c r="S14" s="25"/>
      <c r="T14" s="25"/>
      <c r="U14" s="24"/>
      <c r="V14" s="25"/>
      <c r="W14" s="25"/>
      <c r="X14" s="25"/>
      <c r="Y14" s="24"/>
      <c r="Z14" s="25"/>
      <c r="AA14" s="25"/>
      <c r="AB14" s="25"/>
      <c r="AC14" s="24"/>
      <c r="AD14" s="25"/>
      <c r="AE14" s="25"/>
      <c r="AF14" s="25"/>
      <c r="AG14" s="24"/>
      <c r="AH14" s="25"/>
      <c r="AI14" s="25"/>
      <c r="AJ14" s="25"/>
      <c r="AK14" s="25"/>
      <c r="AL14" s="24"/>
      <c r="AM14" s="25"/>
      <c r="AN14" s="25"/>
      <c r="AO14" s="25"/>
      <c r="AP14" s="24"/>
      <c r="AQ14" s="25"/>
      <c r="AR14" s="25"/>
      <c r="AS14" s="317"/>
      <c r="AT14" s="510"/>
    </row>
    <row r="15" spans="1:47" x14ac:dyDescent="0.35">
      <c r="A15" s="584"/>
      <c r="B15" s="584"/>
      <c r="C15" s="78" t="s">
        <v>229</v>
      </c>
      <c r="D15" s="357"/>
      <c r="E15" s="209"/>
      <c r="F15" s="209"/>
      <c r="G15" s="209"/>
      <c r="H15" s="209"/>
      <c r="I15" s="24"/>
      <c r="J15" s="25"/>
      <c r="K15" s="25"/>
      <c r="L15" s="25"/>
      <c r="M15" s="24"/>
      <c r="N15" s="25"/>
      <c r="O15" s="25"/>
      <c r="P15" s="25"/>
      <c r="Q15" s="24"/>
      <c r="R15" s="25"/>
      <c r="S15" s="25"/>
      <c r="T15" s="25"/>
      <c r="U15" s="24"/>
      <c r="V15" s="25"/>
      <c r="W15" s="25"/>
      <c r="X15" s="25"/>
      <c r="Y15" s="24"/>
      <c r="Z15" s="25"/>
      <c r="AA15" s="25"/>
      <c r="AB15" s="25"/>
      <c r="AC15" s="24"/>
      <c r="AD15" s="25"/>
      <c r="AE15" s="25"/>
      <c r="AF15" s="25"/>
      <c r="AG15" s="24"/>
      <c r="AH15" s="25"/>
      <c r="AI15" s="25"/>
      <c r="AJ15" s="25"/>
      <c r="AK15" s="25"/>
      <c r="AL15" s="24"/>
      <c r="AM15" s="25"/>
      <c r="AN15" s="25"/>
      <c r="AO15" s="25"/>
      <c r="AP15" s="24"/>
      <c r="AQ15" s="25"/>
      <c r="AR15" s="25"/>
      <c r="AS15" s="317"/>
      <c r="AT15" s="510"/>
    </row>
    <row r="16" spans="1:47" x14ac:dyDescent="0.35">
      <c r="A16" s="584"/>
      <c r="B16" s="584"/>
      <c r="C16" s="78" t="s">
        <v>230</v>
      </c>
      <c r="D16" s="357"/>
      <c r="E16" s="209"/>
      <c r="F16" s="209"/>
      <c r="G16" s="209"/>
      <c r="H16" s="209"/>
      <c r="I16" s="24"/>
      <c r="J16" s="25"/>
      <c r="K16" s="25"/>
      <c r="L16" s="25"/>
      <c r="M16" s="24"/>
      <c r="N16" s="25"/>
      <c r="O16" s="25"/>
      <c r="P16" s="25"/>
      <c r="Q16" s="24"/>
      <c r="R16" s="25"/>
      <c r="S16" s="25"/>
      <c r="T16" s="25"/>
      <c r="U16" s="24"/>
      <c r="V16" s="25"/>
      <c r="W16" s="25"/>
      <c r="X16" s="25"/>
      <c r="Y16" s="24"/>
      <c r="Z16" s="25"/>
      <c r="AA16" s="25"/>
      <c r="AB16" s="25"/>
      <c r="AC16" s="24"/>
      <c r="AD16" s="25"/>
      <c r="AE16" s="25"/>
      <c r="AF16" s="25"/>
      <c r="AG16" s="24"/>
      <c r="AH16" s="25"/>
      <c r="AI16" s="25"/>
      <c r="AJ16" s="25"/>
      <c r="AK16" s="25"/>
      <c r="AL16" s="24"/>
      <c r="AM16" s="25"/>
      <c r="AN16" s="25"/>
      <c r="AO16" s="25"/>
      <c r="AP16" s="24"/>
      <c r="AQ16" s="25"/>
      <c r="AR16" s="25"/>
      <c r="AS16" s="317"/>
      <c r="AT16" s="510"/>
    </row>
    <row r="17" spans="1:46" x14ac:dyDescent="0.35">
      <c r="A17" s="584"/>
      <c r="B17" s="584"/>
      <c r="C17" s="78" t="s">
        <v>231</v>
      </c>
      <c r="D17" s="357"/>
      <c r="E17" s="209"/>
      <c r="F17" s="209"/>
      <c r="G17" s="209"/>
      <c r="H17" s="209"/>
      <c r="I17" s="24"/>
      <c r="J17" s="25"/>
      <c r="K17" s="25"/>
      <c r="L17" s="25"/>
      <c r="M17" s="24"/>
      <c r="N17" s="25"/>
      <c r="O17" s="25"/>
      <c r="P17" s="25"/>
      <c r="Q17" s="24"/>
      <c r="R17" s="25"/>
      <c r="S17" s="25"/>
      <c r="T17" s="25"/>
      <c r="U17" s="24"/>
      <c r="V17" s="25"/>
      <c r="W17" s="25"/>
      <c r="X17" s="25"/>
      <c r="Y17" s="24"/>
      <c r="Z17" s="25"/>
      <c r="AA17" s="25"/>
      <c r="AB17" s="25"/>
      <c r="AC17" s="24"/>
      <c r="AD17" s="25"/>
      <c r="AE17" s="25"/>
      <c r="AF17" s="25"/>
      <c r="AG17" s="24"/>
      <c r="AH17" s="25"/>
      <c r="AI17" s="25"/>
      <c r="AJ17" s="25"/>
      <c r="AK17" s="25"/>
      <c r="AL17" s="24"/>
      <c r="AM17" s="25"/>
      <c r="AN17" s="25"/>
      <c r="AO17" s="25"/>
      <c r="AP17" s="24"/>
      <c r="AQ17" s="25"/>
      <c r="AR17" s="25"/>
      <c r="AS17" s="317"/>
      <c r="AT17" s="510"/>
    </row>
    <row r="18" spans="1:46" x14ac:dyDescent="0.35">
      <c r="A18" s="584"/>
      <c r="B18" s="584"/>
      <c r="C18" s="126" t="s">
        <v>232</v>
      </c>
      <c r="D18" s="357"/>
      <c r="E18" s="209"/>
      <c r="F18" s="209"/>
      <c r="G18" s="209"/>
      <c r="H18" s="209"/>
      <c r="I18" s="24"/>
      <c r="J18" s="25"/>
      <c r="K18" s="25"/>
      <c r="L18" s="25"/>
      <c r="M18" s="24"/>
      <c r="N18" s="25"/>
      <c r="O18" s="25"/>
      <c r="P18" s="25"/>
      <c r="Q18" s="24"/>
      <c r="R18" s="25"/>
      <c r="S18" s="25"/>
      <c r="T18" s="25"/>
      <c r="U18" s="24"/>
      <c r="V18" s="25"/>
      <c r="W18" s="25"/>
      <c r="X18" s="25"/>
      <c r="Y18" s="24"/>
      <c r="Z18" s="25"/>
      <c r="AA18" s="25"/>
      <c r="AB18" s="25"/>
      <c r="AC18" s="24"/>
      <c r="AD18" s="25"/>
      <c r="AE18" s="25"/>
      <c r="AF18" s="25"/>
      <c r="AG18" s="24"/>
      <c r="AH18" s="25"/>
      <c r="AI18" s="25"/>
      <c r="AJ18" s="25"/>
      <c r="AK18" s="25"/>
      <c r="AL18" s="24"/>
      <c r="AM18" s="25"/>
      <c r="AN18" s="25"/>
      <c r="AO18" s="25"/>
      <c r="AP18" s="24"/>
      <c r="AQ18" s="25"/>
      <c r="AR18" s="25"/>
      <c r="AS18" s="317"/>
      <c r="AT18" s="510"/>
    </row>
    <row r="19" spans="1:46" x14ac:dyDescent="0.35">
      <c r="A19" s="584"/>
      <c r="B19" s="584"/>
      <c r="C19" s="127" t="s">
        <v>233</v>
      </c>
      <c r="D19" s="357"/>
      <c r="E19" s="209"/>
      <c r="F19" s="209"/>
      <c r="G19" s="209"/>
      <c r="H19" s="209"/>
      <c r="I19" s="24"/>
      <c r="J19" s="25"/>
      <c r="K19" s="25"/>
      <c r="L19" s="25"/>
      <c r="M19" s="24"/>
      <c r="N19" s="25"/>
      <c r="O19" s="25"/>
      <c r="P19" s="25"/>
      <c r="Q19" s="24"/>
      <c r="R19" s="25"/>
      <c r="S19" s="25"/>
      <c r="T19" s="25"/>
      <c r="U19" s="24"/>
      <c r="V19" s="25"/>
      <c r="W19" s="25"/>
      <c r="X19" s="25"/>
      <c r="Y19" s="24"/>
      <c r="Z19" s="25"/>
      <c r="AA19" s="25"/>
      <c r="AB19" s="25"/>
      <c r="AC19" s="24"/>
      <c r="AD19" s="25"/>
      <c r="AE19" s="25"/>
      <c r="AF19" s="25"/>
      <c r="AG19" s="24"/>
      <c r="AH19" s="25"/>
      <c r="AI19" s="25"/>
      <c r="AJ19" s="25"/>
      <c r="AK19" s="25"/>
      <c r="AL19" s="24"/>
      <c r="AM19" s="25"/>
      <c r="AN19" s="25"/>
      <c r="AO19" s="25"/>
      <c r="AP19" s="24"/>
      <c r="AQ19" s="25"/>
      <c r="AR19" s="25"/>
      <c r="AS19" s="317"/>
      <c r="AT19" s="510"/>
    </row>
    <row r="20" spans="1:46" x14ac:dyDescent="0.35">
      <c r="A20" s="584"/>
      <c r="B20" s="584"/>
      <c r="C20" s="128" t="s">
        <v>234</v>
      </c>
      <c r="D20" s="357"/>
      <c r="E20" s="209"/>
      <c r="F20" s="209"/>
      <c r="G20" s="209"/>
      <c r="H20" s="209"/>
      <c r="I20" s="24"/>
      <c r="J20" s="25"/>
      <c r="K20" s="25"/>
      <c r="L20" s="25"/>
      <c r="M20" s="24"/>
      <c r="N20" s="25"/>
      <c r="O20" s="25"/>
      <c r="P20" s="25"/>
      <c r="Q20" s="24"/>
      <c r="R20" s="25"/>
      <c r="S20" s="25"/>
      <c r="T20" s="25"/>
      <c r="U20" s="24"/>
      <c r="V20" s="25"/>
      <c r="W20" s="25"/>
      <c r="X20" s="25"/>
      <c r="Y20" s="24"/>
      <c r="Z20" s="25"/>
      <c r="AA20" s="25"/>
      <c r="AB20" s="25"/>
      <c r="AC20" s="24"/>
      <c r="AD20" s="25"/>
      <c r="AE20" s="25"/>
      <c r="AF20" s="25"/>
      <c r="AG20" s="24"/>
      <c r="AH20" s="25"/>
      <c r="AI20" s="25"/>
      <c r="AJ20" s="25"/>
      <c r="AK20" s="25"/>
      <c r="AL20" s="24"/>
      <c r="AM20" s="25"/>
      <c r="AN20" s="25"/>
      <c r="AO20" s="25"/>
      <c r="AP20" s="24"/>
      <c r="AQ20" s="25"/>
      <c r="AR20" s="25"/>
      <c r="AS20" s="317"/>
      <c r="AT20" s="510"/>
    </row>
    <row r="21" spans="1:46" x14ac:dyDescent="0.35">
      <c r="A21" s="584"/>
      <c r="B21" s="584"/>
      <c r="C21" s="128" t="s">
        <v>235</v>
      </c>
      <c r="D21" s="357"/>
      <c r="E21" s="209"/>
      <c r="F21" s="209"/>
      <c r="G21" s="209"/>
      <c r="H21" s="209"/>
      <c r="I21" s="24"/>
      <c r="J21" s="25"/>
      <c r="K21" s="25"/>
      <c r="L21" s="25"/>
      <c r="M21" s="24"/>
      <c r="N21" s="25"/>
      <c r="O21" s="25"/>
      <c r="P21" s="25"/>
      <c r="Q21" s="24"/>
      <c r="R21" s="25"/>
      <c r="S21" s="25"/>
      <c r="T21" s="25"/>
      <c r="U21" s="24"/>
      <c r="V21" s="25"/>
      <c r="W21" s="25"/>
      <c r="X21" s="25"/>
      <c r="Y21" s="24"/>
      <c r="Z21" s="25"/>
      <c r="AA21" s="25"/>
      <c r="AB21" s="25"/>
      <c r="AC21" s="24"/>
      <c r="AD21" s="25"/>
      <c r="AE21" s="25"/>
      <c r="AF21" s="25"/>
      <c r="AG21" s="24"/>
      <c r="AH21" s="25"/>
      <c r="AI21" s="25"/>
      <c r="AJ21" s="25"/>
      <c r="AK21" s="25"/>
      <c r="AL21" s="24"/>
      <c r="AM21" s="25"/>
      <c r="AN21" s="25"/>
      <c r="AO21" s="25"/>
      <c r="AP21" s="24"/>
      <c r="AQ21" s="25"/>
      <c r="AR21" s="25"/>
      <c r="AS21" s="317"/>
      <c r="AT21" s="510"/>
    </row>
    <row r="22" spans="1:46" ht="29" x14ac:dyDescent="0.35">
      <c r="A22" s="584"/>
      <c r="B22" s="584"/>
      <c r="C22" s="78" t="s">
        <v>236</v>
      </c>
      <c r="D22" s="357"/>
      <c r="E22" s="209"/>
      <c r="F22" s="209"/>
      <c r="G22" s="209"/>
      <c r="H22" s="209"/>
      <c r="I22" s="24"/>
      <c r="J22" s="25"/>
      <c r="K22" s="25"/>
      <c r="L22" s="25"/>
      <c r="M22" s="24"/>
      <c r="N22" s="25"/>
      <c r="O22" s="25"/>
      <c r="P22" s="25"/>
      <c r="Q22" s="24"/>
      <c r="R22" s="25"/>
      <c r="S22" s="25"/>
      <c r="T22" s="25"/>
      <c r="U22" s="24"/>
      <c r="V22" s="25"/>
      <c r="W22" s="25"/>
      <c r="X22" s="25"/>
      <c r="Y22" s="24"/>
      <c r="Z22" s="25"/>
      <c r="AA22" s="25"/>
      <c r="AB22" s="25"/>
      <c r="AC22" s="24"/>
      <c r="AD22" s="25"/>
      <c r="AE22" s="25"/>
      <c r="AF22" s="25"/>
      <c r="AG22" s="24"/>
      <c r="AH22" s="25"/>
      <c r="AI22" s="25"/>
      <c r="AJ22" s="25"/>
      <c r="AK22" s="25"/>
      <c r="AL22" s="24"/>
      <c r="AM22" s="25"/>
      <c r="AN22" s="25"/>
      <c r="AO22" s="25"/>
      <c r="AP22" s="24"/>
      <c r="AQ22" s="25"/>
      <c r="AR22" s="25"/>
      <c r="AS22" s="317"/>
      <c r="AT22" s="510"/>
    </row>
    <row r="23" spans="1:46" x14ac:dyDescent="0.35">
      <c r="A23" s="584"/>
      <c r="B23" s="584"/>
      <c r="C23" s="78" t="s">
        <v>237</v>
      </c>
      <c r="D23" s="357"/>
      <c r="E23" s="209"/>
      <c r="F23" s="209"/>
      <c r="G23" s="209"/>
      <c r="H23" s="209"/>
      <c r="I23" s="24"/>
      <c r="J23" s="25"/>
      <c r="K23" s="25"/>
      <c r="L23" s="25"/>
      <c r="M23" s="24"/>
      <c r="N23" s="25"/>
      <c r="O23" s="25"/>
      <c r="P23" s="25"/>
      <c r="Q23" s="24"/>
      <c r="R23" s="25"/>
      <c r="S23" s="25"/>
      <c r="T23" s="25"/>
      <c r="U23" s="24"/>
      <c r="V23" s="25"/>
      <c r="W23" s="25"/>
      <c r="X23" s="25"/>
      <c r="Y23" s="24"/>
      <c r="Z23" s="25"/>
      <c r="AA23" s="25"/>
      <c r="AB23" s="25"/>
      <c r="AC23" s="24"/>
      <c r="AD23" s="25"/>
      <c r="AE23" s="25"/>
      <c r="AF23" s="25"/>
      <c r="AG23" s="24"/>
      <c r="AH23" s="25"/>
      <c r="AI23" s="25"/>
      <c r="AJ23" s="25"/>
      <c r="AK23" s="25"/>
      <c r="AL23" s="24"/>
      <c r="AM23" s="25"/>
      <c r="AN23" s="25"/>
      <c r="AO23" s="25"/>
      <c r="AP23" s="24"/>
      <c r="AQ23" s="25"/>
      <c r="AR23" s="25"/>
      <c r="AS23" s="317"/>
      <c r="AT23" s="510"/>
    </row>
    <row r="24" spans="1:46" x14ac:dyDescent="0.35">
      <c r="A24" s="584"/>
      <c r="B24" s="584"/>
      <c r="C24" s="78" t="s">
        <v>238</v>
      </c>
      <c r="D24" s="357"/>
      <c r="E24" s="209"/>
      <c r="F24" s="209"/>
      <c r="G24" s="209"/>
      <c r="H24" s="209"/>
      <c r="I24" s="24"/>
      <c r="J24" s="25"/>
      <c r="K24" s="25"/>
      <c r="L24" s="25"/>
      <c r="M24" s="24"/>
      <c r="N24" s="25"/>
      <c r="O24" s="25"/>
      <c r="P24" s="25"/>
      <c r="Q24" s="24"/>
      <c r="R24" s="25"/>
      <c r="S24" s="25"/>
      <c r="T24" s="25"/>
      <c r="U24" s="24"/>
      <c r="V24" s="25"/>
      <c r="W24" s="25"/>
      <c r="X24" s="25"/>
      <c r="Y24" s="24"/>
      <c r="Z24" s="25"/>
      <c r="AA24" s="25"/>
      <c r="AB24" s="25"/>
      <c r="AC24" s="24"/>
      <c r="AD24" s="25"/>
      <c r="AE24" s="25"/>
      <c r="AF24" s="25"/>
      <c r="AG24" s="24"/>
      <c r="AH24" s="25"/>
      <c r="AI24" s="25"/>
      <c r="AJ24" s="25"/>
      <c r="AK24" s="25"/>
      <c r="AL24" s="24"/>
      <c r="AM24" s="25"/>
      <c r="AN24" s="25"/>
      <c r="AO24" s="25"/>
      <c r="AP24" s="24"/>
      <c r="AQ24" s="25"/>
      <c r="AR24" s="25"/>
      <c r="AS24" s="317"/>
      <c r="AT24" s="510"/>
    </row>
    <row r="25" spans="1:46" x14ac:dyDescent="0.35">
      <c r="A25" s="584"/>
      <c r="B25" s="584"/>
      <c r="C25" s="78" t="s">
        <v>239</v>
      </c>
      <c r="D25" s="357"/>
      <c r="E25" s="209"/>
      <c r="F25" s="209"/>
      <c r="G25" s="209"/>
      <c r="H25" s="209"/>
      <c r="I25" s="24"/>
      <c r="J25" s="25"/>
      <c r="K25" s="25"/>
      <c r="L25" s="25"/>
      <c r="M25" s="24"/>
      <c r="N25" s="25"/>
      <c r="O25" s="25"/>
      <c r="P25" s="25"/>
      <c r="Q25" s="24"/>
      <c r="R25" s="25"/>
      <c r="S25" s="25"/>
      <c r="T25" s="25"/>
      <c r="U25" s="24"/>
      <c r="V25" s="25"/>
      <c r="W25" s="25"/>
      <c r="X25" s="25"/>
      <c r="Y25" s="24"/>
      <c r="Z25" s="25"/>
      <c r="AA25" s="25"/>
      <c r="AB25" s="25"/>
      <c r="AC25" s="24"/>
      <c r="AD25" s="25"/>
      <c r="AE25" s="25"/>
      <c r="AF25" s="25"/>
      <c r="AG25" s="24"/>
      <c r="AH25" s="25"/>
      <c r="AI25" s="25"/>
      <c r="AJ25" s="25"/>
      <c r="AK25" s="25"/>
      <c r="AL25" s="24"/>
      <c r="AM25" s="25"/>
      <c r="AN25" s="25"/>
      <c r="AO25" s="25"/>
      <c r="AP25" s="24"/>
      <c r="AQ25" s="25"/>
      <c r="AR25" s="25"/>
      <c r="AS25" s="317"/>
      <c r="AT25" s="510"/>
    </row>
    <row r="26" spans="1:46" x14ac:dyDescent="0.35">
      <c r="A26" s="584"/>
      <c r="B26" s="584"/>
      <c r="C26" s="78" t="s">
        <v>240</v>
      </c>
      <c r="D26" s="357"/>
      <c r="E26" s="209"/>
      <c r="F26" s="209"/>
      <c r="G26" s="209"/>
      <c r="H26" s="209"/>
      <c r="I26" s="24"/>
      <c r="J26" s="25"/>
      <c r="K26" s="25"/>
      <c r="L26" s="25"/>
      <c r="M26" s="24"/>
      <c r="N26" s="25"/>
      <c r="O26" s="25"/>
      <c r="P26" s="25"/>
      <c r="Q26" s="24"/>
      <c r="R26" s="25"/>
      <c r="S26" s="25"/>
      <c r="T26" s="25"/>
      <c r="U26" s="24"/>
      <c r="V26" s="25"/>
      <c r="W26" s="25"/>
      <c r="X26" s="25"/>
      <c r="Y26" s="24"/>
      <c r="Z26" s="25"/>
      <c r="AA26" s="25"/>
      <c r="AB26" s="25"/>
      <c r="AC26" s="24"/>
      <c r="AD26" s="25"/>
      <c r="AE26" s="25"/>
      <c r="AF26" s="25"/>
      <c r="AG26" s="24"/>
      <c r="AH26" s="25"/>
      <c r="AI26" s="25"/>
      <c r="AJ26" s="25"/>
      <c r="AK26" s="25"/>
      <c r="AL26" s="24"/>
      <c r="AM26" s="25"/>
      <c r="AN26" s="25"/>
      <c r="AO26" s="25"/>
      <c r="AP26" s="24"/>
      <c r="AQ26" s="25"/>
      <c r="AR26" s="25"/>
      <c r="AS26" s="317"/>
      <c r="AT26" s="510"/>
    </row>
    <row r="27" spans="1:46" x14ac:dyDescent="0.35">
      <c r="A27" s="584"/>
      <c r="B27" s="584"/>
      <c r="C27" s="126" t="s">
        <v>241</v>
      </c>
      <c r="D27" s="357"/>
      <c r="E27" s="212"/>
      <c r="F27" s="212"/>
      <c r="G27" s="212"/>
      <c r="H27" s="212"/>
      <c r="I27" s="185"/>
      <c r="J27" s="203"/>
      <c r="K27" s="203"/>
      <c r="L27" s="203"/>
      <c r="M27" s="185"/>
      <c r="N27" s="203"/>
      <c r="O27" s="203"/>
      <c r="P27" s="203"/>
      <c r="Q27" s="185"/>
      <c r="R27" s="203"/>
      <c r="S27" s="203"/>
      <c r="T27" s="203"/>
      <c r="U27" s="185"/>
      <c r="V27" s="203"/>
      <c r="W27" s="203"/>
      <c r="X27" s="203"/>
      <c r="Y27" s="185"/>
      <c r="Z27" s="203"/>
      <c r="AA27" s="203"/>
      <c r="AB27" s="203"/>
      <c r="AC27" s="185"/>
      <c r="AD27" s="203"/>
      <c r="AE27" s="203"/>
      <c r="AF27" s="203"/>
      <c r="AG27" s="185"/>
      <c r="AH27" s="203"/>
      <c r="AI27" s="203"/>
      <c r="AJ27" s="203"/>
      <c r="AK27" s="203"/>
      <c r="AL27" s="185"/>
      <c r="AM27" s="203"/>
      <c r="AN27" s="203"/>
      <c r="AO27" s="203"/>
      <c r="AP27" s="185"/>
      <c r="AQ27" s="203"/>
      <c r="AR27" s="203"/>
      <c r="AS27" s="317"/>
      <c r="AT27" s="510"/>
    </row>
    <row r="28" spans="1:46" x14ac:dyDescent="0.35">
      <c r="A28" s="584"/>
      <c r="B28" s="584"/>
      <c r="C28" s="126" t="s">
        <v>456</v>
      </c>
      <c r="D28" s="357"/>
      <c r="E28" s="212"/>
      <c r="F28" s="212"/>
      <c r="G28" s="212"/>
      <c r="H28" s="212"/>
      <c r="I28" s="185"/>
      <c r="J28" s="203"/>
      <c r="K28" s="203"/>
      <c r="L28" s="203"/>
      <c r="M28" s="185"/>
      <c r="N28" s="203"/>
      <c r="O28" s="203"/>
      <c r="P28" s="203"/>
      <c r="Q28" s="185"/>
      <c r="R28" s="203"/>
      <c r="S28" s="203"/>
      <c r="T28" s="203"/>
      <c r="U28" s="185"/>
      <c r="V28" s="203"/>
      <c r="W28" s="203"/>
      <c r="X28" s="203"/>
      <c r="Y28" s="185"/>
      <c r="Z28" s="203"/>
      <c r="AA28" s="203"/>
      <c r="AB28" s="203"/>
      <c r="AC28" s="185"/>
      <c r="AD28" s="203"/>
      <c r="AE28" s="203"/>
      <c r="AF28" s="203"/>
      <c r="AG28" s="185"/>
      <c r="AH28" s="203"/>
      <c r="AI28" s="203"/>
      <c r="AJ28" s="203"/>
      <c r="AK28" s="203"/>
      <c r="AL28" s="185"/>
      <c r="AM28" s="203"/>
      <c r="AN28" s="203"/>
      <c r="AO28" s="203"/>
      <c r="AP28" s="185"/>
      <c r="AQ28" s="203"/>
      <c r="AR28" s="203"/>
      <c r="AS28" s="317"/>
      <c r="AT28" s="510"/>
    </row>
    <row r="29" spans="1:46" x14ac:dyDescent="0.35">
      <c r="A29" s="584"/>
      <c r="B29" s="584"/>
      <c r="C29" s="358" t="s">
        <v>483</v>
      </c>
      <c r="D29" s="357"/>
      <c r="E29" s="212"/>
      <c r="F29" s="212"/>
      <c r="G29" s="212"/>
      <c r="H29" s="212"/>
      <c r="I29" s="185"/>
      <c r="J29" s="203"/>
      <c r="K29" s="203"/>
      <c r="L29" s="203"/>
      <c r="M29" s="185"/>
      <c r="N29" s="203"/>
      <c r="O29" s="203"/>
      <c r="P29" s="203"/>
      <c r="Q29" s="185"/>
      <c r="R29" s="203"/>
      <c r="S29" s="203"/>
      <c r="T29" s="203"/>
      <c r="U29" s="185"/>
      <c r="V29" s="203"/>
      <c r="W29" s="203"/>
      <c r="X29" s="203"/>
      <c r="Y29" s="185"/>
      <c r="Z29" s="203"/>
      <c r="AA29" s="203"/>
      <c r="AB29" s="203"/>
      <c r="AC29" s="185"/>
      <c r="AD29" s="203"/>
      <c r="AE29" s="203"/>
      <c r="AF29" s="203"/>
      <c r="AG29" s="185"/>
      <c r="AH29" s="203"/>
      <c r="AI29" s="203"/>
      <c r="AJ29" s="203"/>
      <c r="AK29" s="203"/>
      <c r="AL29" s="185"/>
      <c r="AM29" s="203"/>
      <c r="AN29" s="203"/>
      <c r="AO29" s="203"/>
      <c r="AP29" s="185"/>
      <c r="AQ29" s="203"/>
      <c r="AR29" s="203"/>
      <c r="AS29" s="317"/>
      <c r="AT29" s="510"/>
    </row>
    <row r="30" spans="1:46" x14ac:dyDescent="0.35">
      <c r="A30" s="584"/>
      <c r="B30" s="584"/>
      <c r="C30" s="126" t="s">
        <v>458</v>
      </c>
      <c r="D30" s="357"/>
      <c r="E30" s="212"/>
      <c r="F30" s="212"/>
      <c r="G30" s="212"/>
      <c r="H30" s="212"/>
      <c r="I30" s="185"/>
      <c r="J30" s="203"/>
      <c r="K30" s="203"/>
      <c r="L30" s="203"/>
      <c r="M30" s="185"/>
      <c r="N30" s="203"/>
      <c r="O30" s="203"/>
      <c r="P30" s="203"/>
      <c r="Q30" s="185"/>
      <c r="R30" s="203"/>
      <c r="S30" s="203"/>
      <c r="T30" s="203"/>
      <c r="U30" s="185"/>
      <c r="V30" s="203"/>
      <c r="W30" s="203"/>
      <c r="X30" s="203"/>
      <c r="Y30" s="185"/>
      <c r="Z30" s="203"/>
      <c r="AA30" s="203"/>
      <c r="AB30" s="203"/>
      <c r="AC30" s="185"/>
      <c r="AD30" s="203"/>
      <c r="AE30" s="203"/>
      <c r="AF30" s="203"/>
      <c r="AG30" s="185"/>
      <c r="AH30" s="203"/>
      <c r="AI30" s="203"/>
      <c r="AJ30" s="203"/>
      <c r="AK30" s="203"/>
      <c r="AL30" s="185"/>
      <c r="AM30" s="203"/>
      <c r="AN30" s="203"/>
      <c r="AO30" s="203"/>
      <c r="AP30" s="185"/>
      <c r="AQ30" s="203"/>
      <c r="AR30" s="203"/>
      <c r="AS30" s="317"/>
      <c r="AT30" s="510"/>
    </row>
    <row r="31" spans="1:46" x14ac:dyDescent="0.35">
      <c r="A31" s="584"/>
      <c r="B31" s="584"/>
      <c r="C31" s="358" t="s">
        <v>484</v>
      </c>
      <c r="D31" s="357"/>
      <c r="E31" s="212"/>
      <c r="F31" s="212"/>
      <c r="G31" s="212"/>
      <c r="H31" s="212"/>
      <c r="I31" s="185"/>
      <c r="J31" s="203"/>
      <c r="K31" s="203"/>
      <c r="L31" s="203"/>
      <c r="M31" s="185"/>
      <c r="N31" s="203"/>
      <c r="O31" s="203"/>
      <c r="P31" s="203"/>
      <c r="Q31" s="185"/>
      <c r="R31" s="203"/>
      <c r="S31" s="203"/>
      <c r="T31" s="203"/>
      <c r="U31" s="185"/>
      <c r="V31" s="203"/>
      <c r="W31" s="203"/>
      <c r="X31" s="203"/>
      <c r="Y31" s="185"/>
      <c r="Z31" s="203"/>
      <c r="AA31" s="203"/>
      <c r="AB31" s="203"/>
      <c r="AC31" s="185"/>
      <c r="AD31" s="203"/>
      <c r="AE31" s="203"/>
      <c r="AF31" s="203"/>
      <c r="AG31" s="185"/>
      <c r="AH31" s="203"/>
      <c r="AI31" s="203"/>
      <c r="AJ31" s="203"/>
      <c r="AK31" s="203"/>
      <c r="AL31" s="185"/>
      <c r="AM31" s="203"/>
      <c r="AN31" s="203"/>
      <c r="AO31" s="203"/>
      <c r="AP31" s="185"/>
      <c r="AQ31" s="203"/>
      <c r="AR31" s="203"/>
      <c r="AS31" s="317"/>
      <c r="AT31" s="510"/>
    </row>
    <row r="32" spans="1:46" x14ac:dyDescent="0.35">
      <c r="A32" s="584"/>
      <c r="B32" s="584"/>
      <c r="C32" s="126" t="s">
        <v>460</v>
      </c>
      <c r="D32" s="357"/>
      <c r="E32" s="212"/>
      <c r="F32" s="212"/>
      <c r="G32" s="212"/>
      <c r="H32" s="212"/>
      <c r="I32" s="185"/>
      <c r="J32" s="203"/>
      <c r="K32" s="203"/>
      <c r="L32" s="203"/>
      <c r="M32" s="185"/>
      <c r="N32" s="203"/>
      <c r="O32" s="203"/>
      <c r="P32" s="203"/>
      <c r="Q32" s="185"/>
      <c r="R32" s="203"/>
      <c r="S32" s="203"/>
      <c r="T32" s="203"/>
      <c r="U32" s="185"/>
      <c r="V32" s="203"/>
      <c r="W32" s="203"/>
      <c r="X32" s="203"/>
      <c r="Y32" s="185"/>
      <c r="Z32" s="203"/>
      <c r="AA32" s="203"/>
      <c r="AB32" s="203"/>
      <c r="AC32" s="185"/>
      <c r="AD32" s="203"/>
      <c r="AE32" s="203"/>
      <c r="AF32" s="203"/>
      <c r="AG32" s="185"/>
      <c r="AH32" s="203"/>
      <c r="AI32" s="203"/>
      <c r="AJ32" s="203"/>
      <c r="AK32" s="203"/>
      <c r="AL32" s="185"/>
      <c r="AM32" s="203"/>
      <c r="AN32" s="203"/>
      <c r="AO32" s="203"/>
      <c r="AP32" s="185"/>
      <c r="AQ32" s="203"/>
      <c r="AR32" s="203"/>
      <c r="AS32" s="317"/>
      <c r="AT32" s="510"/>
    </row>
    <row r="33" spans="1:46" ht="15" thickBot="1" x14ac:dyDescent="0.4">
      <c r="A33" s="585"/>
      <c r="B33" s="585"/>
      <c r="C33" s="359" t="s">
        <v>485</v>
      </c>
      <c r="D33" s="360"/>
      <c r="E33" s="212"/>
      <c r="F33" s="212"/>
      <c r="G33" s="212"/>
      <c r="H33" s="212"/>
      <c r="I33" s="185"/>
      <c r="J33" s="203"/>
      <c r="K33" s="203"/>
      <c r="L33" s="203"/>
      <c r="M33" s="185"/>
      <c r="N33" s="203"/>
      <c r="O33" s="203"/>
      <c r="P33" s="203"/>
      <c r="Q33" s="185"/>
      <c r="R33" s="203"/>
      <c r="S33" s="203"/>
      <c r="T33" s="203"/>
      <c r="U33" s="185"/>
      <c r="V33" s="203"/>
      <c r="W33" s="203"/>
      <c r="X33" s="203"/>
      <c r="Y33" s="185"/>
      <c r="Z33" s="203"/>
      <c r="AA33" s="203"/>
      <c r="AB33" s="203"/>
      <c r="AC33" s="185"/>
      <c r="AD33" s="203"/>
      <c r="AE33" s="203"/>
      <c r="AF33" s="203"/>
      <c r="AG33" s="185"/>
      <c r="AH33" s="203"/>
      <c r="AI33" s="203"/>
      <c r="AJ33" s="203"/>
      <c r="AK33" s="203"/>
      <c r="AL33" s="185"/>
      <c r="AM33" s="203"/>
      <c r="AN33" s="203"/>
      <c r="AO33" s="203"/>
      <c r="AP33" s="185"/>
      <c r="AQ33" s="203"/>
      <c r="AR33" s="203"/>
      <c r="AS33" s="362"/>
      <c r="AT33" s="511"/>
    </row>
  </sheetData>
  <mergeCells count="9">
    <mergeCell ref="A11:A33"/>
    <mergeCell ref="B11:B33"/>
    <mergeCell ref="C11:D11"/>
    <mergeCell ref="A1:D2"/>
    <mergeCell ref="E1:H2"/>
    <mergeCell ref="A4:A6"/>
    <mergeCell ref="B7:B8"/>
    <mergeCell ref="C4:C6"/>
    <mergeCell ref="B4:B6"/>
  </mergeCells>
  <conditionalFormatting sqref="E5:AR6">
    <cfRule type="expression" dxfId="0" priority="1">
      <formula>IF($E$4="Other medical agency or organization, please specify below:",1,0)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1000000}">
          <x14:formula1>
            <xm:f>'Data Validation'!$A$2:$A$7</xm:f>
          </x14:formula1>
          <xm:sqref>D7</xm:sqref>
        </x14:dataValidation>
        <x14:dataValidation type="list" allowBlank="1" showInputMessage="1" showErrorMessage="1" xr:uid="{00000000-0002-0000-0800-000002000000}">
          <x14:formula1>
            <xm:f>'Data Validation'!$C$2:$C$35</xm:f>
          </x14:formula1>
          <xm:sqref>E4:AR4</xm:sqref>
        </x14:dataValidation>
        <x14:dataValidation type="list" allowBlank="1" showInputMessage="1" showErrorMessage="1" xr:uid="{00000000-0002-0000-0800-000000000000}">
          <x14:formula1>
            <xm:f>'Data Validation'!$B$2:$B$4</xm:f>
          </x14:formula1>
          <xm:sqref>D12:D28 D32 D30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30BB346A526942ADC05A39B228E730" ma:contentTypeVersion="5" ma:contentTypeDescription="Create a new document." ma:contentTypeScope="" ma:versionID="22fb73f465a37f6e0c5e992d02c5e5b1">
  <xsd:schema xmlns:xsd="http://www.w3.org/2001/XMLSchema" xmlns:xs="http://www.w3.org/2001/XMLSchema" xmlns:p="http://schemas.microsoft.com/office/2006/metadata/properties" xmlns:ns3="0857e5f2-e60d-4f88-9302-5ffed83c59f5" xmlns:ns4="b86bbe9b-2745-4b36-941e-5a35a8478de7" targetNamespace="http://schemas.microsoft.com/office/2006/metadata/properties" ma:root="true" ma:fieldsID="0ea52de0e3162c61eec8129bd0f88c55" ns3:_="" ns4:_="">
    <xsd:import namespace="0857e5f2-e60d-4f88-9302-5ffed83c59f5"/>
    <xsd:import namespace="b86bbe9b-2745-4b36-941e-5a35a8478de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57e5f2-e60d-4f88-9302-5ffed83c59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6bbe9b-2745-4b36-941e-5a35a8478de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B95968-3A86-4DCA-A40E-2148B4194F62}">
  <ds:schemaRefs>
    <ds:schemaRef ds:uri="http://schemas.microsoft.com/sharepoint/v3/contenttype/forms"/>
  </ds:schemaRefs>
</ds:datastoreItem>
</file>

<file path=customXml/itemProps2.xml><?xml version="1.0" encoding="utf-8"?>
<ds:datastoreItem xmlns:ds="http://schemas.openxmlformats.org/officeDocument/2006/customXml" ds:itemID="{51074909-CF71-4A21-8377-643CCC82334A}">
  <ds:schemaRef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 ds:uri="http://purl.org/dc/elements/1.1/"/>
    <ds:schemaRef ds:uri="b86bbe9b-2745-4b36-941e-5a35a8478de7"/>
    <ds:schemaRef ds:uri="0857e5f2-e60d-4f88-9302-5ffed83c59f5"/>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8B3CAC24-F23E-4699-A67C-8E926DEF6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57e5f2-e60d-4f88-9302-5ffed83c59f5"/>
    <ds:schemaRef ds:uri="b86bbe9b-2745-4b36-941e-5a35a8478d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Data Validation</vt:lpstr>
      <vt:lpstr>Directions</vt:lpstr>
      <vt:lpstr>SUMMARY</vt:lpstr>
      <vt:lpstr>Service Area &amp; Consortium_Feb20</vt:lpstr>
      <vt:lpstr>Demographics_Feb20</vt:lpstr>
      <vt:lpstr>Prevalence_Feb20</vt:lpstr>
      <vt:lpstr>Direct Services_Feb20</vt:lpstr>
      <vt:lpstr>Workforce_Feb20</vt:lpstr>
      <vt:lpstr>Service Area &amp; Consortium_Aug20</vt:lpstr>
      <vt:lpstr>Demographics_Aug20</vt:lpstr>
      <vt:lpstr>Prevalence_Aug20</vt:lpstr>
      <vt:lpstr>Direct Services_Aug20</vt:lpstr>
      <vt:lpstr>Workforce_Aug20</vt:lpstr>
    </vt:vector>
  </TitlesOfParts>
  <Manager/>
  <Company>HRSA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Fraser Byrne</dc:creator>
  <cp:keywords/>
  <dc:description/>
  <cp:lastModifiedBy>Elena Bresani</cp:lastModifiedBy>
  <cp:revision/>
  <dcterms:created xsi:type="dcterms:W3CDTF">2019-05-31T13:28:30Z</dcterms:created>
  <dcterms:modified xsi:type="dcterms:W3CDTF">2019-12-10T20:37:06Z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0x0101005D30BB346A526942ADC05A39B228E730</vt:lpwstr>
  </property>
  <property fmtid="{D5CDD505-2E9C-101B-9397-08002B2CF9AE}" pid="3" name="_dlc_DocIdItemGuid">
    <vt:lpwstr>e0ee7bb9-4cd2-4291-ba10-6ee85ecc8d55</vt:lpwstr>
  </property>
</Properties>
</file>